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417"/>
  <workbookPr codeName="ThisWorkbook"/>
  <mc:AlternateContent xmlns:mc="http://schemas.openxmlformats.org/markup-compatibility/2006">
    <mc:Choice Requires="x15">
      <x15ac:absPath xmlns:x15ac="http://schemas.microsoft.com/office/spreadsheetml/2010/11/ac" url="/Users/bressoud/Desktop/"/>
    </mc:Choice>
  </mc:AlternateContent>
  <bookViews>
    <workbookView xWindow="920" yWindow="460" windowWidth="24980" windowHeight="14300" tabRatio="725" activeTab="2"/>
  </bookViews>
  <sheets>
    <sheet name="JWM Comments &amp; Notes" sheetId="100" r:id="rId1"/>
    <sheet name="F.1 p103" sheetId="90" r:id="rId2"/>
    <sheet name="F.1.1 new" sheetId="101" r:id="rId3"/>
    <sheet name="F.2 p104" sheetId="91" r:id="rId4"/>
    <sheet name="F.3 p105" sheetId="92" r:id="rId5"/>
    <sheet name="F.3.1 p105" sheetId="93" r:id="rId6"/>
    <sheet name="F.4 p106" sheetId="102" r:id="rId7"/>
    <sheet name="F.4.1 p107" sheetId="95" r:id="rId8"/>
    <sheet name="F.4.2 p107" sheetId="96" r:id="rId9"/>
    <sheet name="F.4.3 p107" sheetId="97" r:id="rId10"/>
    <sheet name="F.5 p109" sheetId="98" r:id="rId11"/>
    <sheet name="F.6 p110" sheetId="99" r:id="rId12"/>
  </sheets>
  <definedNames>
    <definedName name="_xlnm.Print_Area" localSheetId="1">'F.1 p103'!#REF!</definedName>
    <definedName name="_xlnm.Print_Area" localSheetId="2">'F.1.1 new'!#REF!</definedName>
    <definedName name="_xlnm.Print_Area" localSheetId="3">'F.2 p104'!#REF!</definedName>
    <definedName name="_xlnm.Print_Area" localSheetId="4">'F.3 p105'!#REF!</definedName>
    <definedName name="_xlnm.Print_Area" localSheetId="5">'F.3.1 p105'!$B$6:$H$33</definedName>
    <definedName name="_xlnm.Print_Area" localSheetId="6">'F.4 p106'!#REF!</definedName>
    <definedName name="_xlnm.Print_Area" localSheetId="7">'F.4.1 p107'!$B$5:$H$28</definedName>
    <definedName name="_xlnm.Print_Area" localSheetId="8">'F.4.2 p107'!$B$3:$H$25</definedName>
    <definedName name="_xlnm.Print_Area" localSheetId="9">'F.4.3 p107'!$B$4:$H$27</definedName>
    <definedName name="_xlnm.Print_Area" localSheetId="10">'F.5 p109'!#REF!</definedName>
    <definedName name="_xlnm.Print_Area" localSheetId="11">'F.6 p110'!#REF!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S16" i="90" l="1"/>
  <c r="S15" i="90"/>
  <c r="S14" i="90"/>
  <c r="S13" i="90"/>
  <c r="K23" i="101"/>
  <c r="K31" i="101"/>
  <c r="Q12" i="92"/>
  <c r="AA11" i="91"/>
  <c r="AA12" i="91"/>
  <c r="AA10" i="91"/>
  <c r="Z11" i="91"/>
  <c r="Z12" i="91"/>
  <c r="Z10" i="91"/>
  <c r="Y10" i="91"/>
  <c r="Y11" i="91"/>
  <c r="Y12" i="91"/>
  <c r="M10" i="93"/>
  <c r="N10" i="93"/>
  <c r="O10" i="93"/>
  <c r="L10" i="93"/>
  <c r="M9" i="93"/>
  <c r="N9" i="93"/>
  <c r="O9" i="93"/>
  <c r="L9" i="93"/>
  <c r="M8" i="93"/>
  <c r="N8" i="93"/>
  <c r="O8" i="93"/>
  <c r="L8" i="93"/>
  <c r="O7" i="93"/>
  <c r="N7" i="93"/>
  <c r="M7" i="93"/>
  <c r="L7" i="93"/>
  <c r="U12" i="91"/>
  <c r="U11" i="91"/>
  <c r="U14" i="91"/>
  <c r="U13" i="91"/>
  <c r="J33" i="101"/>
  <c r="J31" i="101"/>
  <c r="J18" i="101"/>
  <c r="J20" i="101"/>
  <c r="J29" i="101"/>
  <c r="J27" i="101"/>
  <c r="J25" i="101"/>
  <c r="J23" i="101"/>
  <c r="J21" i="101"/>
  <c r="J19" i="101"/>
  <c r="J17" i="101"/>
  <c r="J16" i="101"/>
  <c r="J15" i="101"/>
  <c r="J14" i="101"/>
  <c r="J13" i="101"/>
  <c r="J12" i="101"/>
  <c r="J11" i="101"/>
  <c r="J10" i="101"/>
  <c r="U10" i="91"/>
  <c r="U15" i="91"/>
  <c r="Q39" i="102"/>
  <c r="Q38" i="102"/>
  <c r="Q37" i="102"/>
  <c r="Q36" i="102"/>
  <c r="Q35" i="102"/>
  <c r="Q33" i="102"/>
  <c r="Q32" i="102"/>
  <c r="Q31" i="102"/>
  <c r="Q30" i="102"/>
  <c r="Q29" i="102"/>
  <c r="R33" i="102"/>
  <c r="Q26" i="102"/>
  <c r="Q25" i="102"/>
  <c r="Q24" i="102"/>
  <c r="Q23" i="102"/>
  <c r="Q22" i="102"/>
  <c r="R26" i="102"/>
  <c r="Q20" i="102"/>
  <c r="Q19" i="102"/>
  <c r="Q18" i="102"/>
  <c r="Q16" i="102"/>
  <c r="Q17" i="102"/>
  <c r="R20" i="102"/>
  <c r="Q14" i="102"/>
  <c r="Q13" i="102"/>
  <c r="Q12" i="102"/>
  <c r="Q11" i="102"/>
  <c r="Q10" i="102"/>
  <c r="R14" i="102"/>
  <c r="R39" i="102"/>
  <c r="J23" i="99"/>
  <c r="J22" i="99"/>
  <c r="J20" i="99"/>
  <c r="J19" i="99"/>
  <c r="K20" i="99"/>
  <c r="J17" i="99"/>
  <c r="J16" i="99"/>
  <c r="J14" i="99"/>
  <c r="J13" i="99"/>
  <c r="K23" i="99"/>
  <c r="K17" i="99"/>
  <c r="K14" i="99"/>
</calcChain>
</file>

<file path=xl/sharedStrings.xml><?xml version="1.0" encoding="utf-8"?>
<sst xmlns="http://schemas.openxmlformats.org/spreadsheetml/2006/main" count="540" uniqueCount="134">
  <si>
    <t>All part-time men</t>
  </si>
  <si>
    <t>Percentage of part-time Faculty</t>
  </si>
  <si>
    <t>All part-time women</t>
  </si>
  <si>
    <t>Univ (PhD)</t>
  </si>
  <si>
    <t>Univ (MA)</t>
  </si>
  <si>
    <t>Coll (BA)</t>
  </si>
  <si>
    <t>%</t>
  </si>
  <si>
    <t>Tenured</t>
  </si>
  <si>
    <t>Tenure-      eligible</t>
  </si>
  <si>
    <t>OFT</t>
  </si>
  <si>
    <t>Post-       docs</t>
  </si>
  <si>
    <t>Part-          time</t>
  </si>
  <si>
    <t>Part-time</t>
  </si>
  <si>
    <t xml:space="preserve">Mathematics Depts </t>
  </si>
  <si>
    <t>Doctoral Faculty</t>
  </si>
  <si>
    <t>Doctoral (F)</t>
  </si>
  <si>
    <t>Non-doctoral (F)</t>
  </si>
  <si>
    <t>Total Mathematics</t>
  </si>
  <si>
    <t>Total Mathematics (F)</t>
  </si>
  <si>
    <t>Total</t>
  </si>
  <si>
    <t>Tenure-eligible</t>
  </si>
  <si>
    <t>Men, 2010</t>
  </si>
  <si>
    <t>Women, 2010</t>
  </si>
  <si>
    <t>Total, 2010</t>
  </si>
  <si>
    <r>
      <t>Post-docs</t>
    </r>
    <r>
      <rPr>
        <vertAlign val="superscript"/>
        <sz val="9"/>
        <rFont val="Arial"/>
        <family val="2"/>
      </rPr>
      <t>1</t>
    </r>
  </si>
  <si>
    <t>Note: Round-off may make marginal totals seem inaccurate.</t>
  </si>
  <si>
    <t>Other          full-time</t>
  </si>
  <si>
    <t>Doctoral Statistics Departments</t>
  </si>
  <si>
    <r>
      <t>Postdocs</t>
    </r>
    <r>
      <rPr>
        <vertAlign val="superscript"/>
        <sz val="9"/>
        <rFont val="Arial"/>
        <family val="2"/>
      </rPr>
      <t>1</t>
    </r>
  </si>
  <si>
    <t>na</t>
  </si>
  <si>
    <t>Mathematics (PhD)</t>
  </si>
  <si>
    <t>Mathematics (MA)</t>
  </si>
  <si>
    <t>Mathematics (BA)</t>
  </si>
  <si>
    <t>Other full-time</t>
  </si>
  <si>
    <t>Postdocs</t>
  </si>
  <si>
    <t>&lt;30</t>
  </si>
  <si>
    <t>30-34</t>
  </si>
  <si>
    <t>35-39</t>
  </si>
  <si>
    <t>40-44</t>
  </si>
  <si>
    <t>45-49</t>
  </si>
  <si>
    <t>50-54</t>
  </si>
  <si>
    <t>55-59</t>
  </si>
  <si>
    <t>60-64</t>
  </si>
  <si>
    <t>65-69</t>
  </si>
  <si>
    <t>&gt;69</t>
  </si>
  <si>
    <t>Average</t>
  </si>
  <si>
    <t>age 2005</t>
  </si>
  <si>
    <t>age 2010</t>
  </si>
  <si>
    <t>Tenured Men</t>
  </si>
  <si>
    <t>Tenured Women</t>
  </si>
  <si>
    <t>Tenure-eligible men</t>
  </si>
  <si>
    <t>Tenure-eligible women</t>
  </si>
  <si>
    <t>Total Univ (PhD)</t>
  </si>
  <si>
    <t>Total Univ (MA)</t>
  </si>
  <si>
    <t>Total Coll (BA)</t>
  </si>
  <si>
    <t>Note: 0 means less than half of 1%.</t>
  </si>
  <si>
    <t>Percentage of Full-time Faculty</t>
  </si>
  <si>
    <t>Mexican</t>
  </si>
  <si>
    <t>American/</t>
  </si>
  <si>
    <t>Puerto Rican/</t>
  </si>
  <si>
    <t>other Hispanic</t>
  </si>
  <si>
    <t>Asian</t>
  </si>
  <si>
    <t>Black, not</t>
  </si>
  <si>
    <t>Hispanic</t>
  </si>
  <si>
    <t>White, not</t>
  </si>
  <si>
    <t>PhD Mathematics Departments</t>
  </si>
  <si>
    <t>All full-time men</t>
  </si>
  <si>
    <t>All full-time women</t>
  </si>
  <si>
    <t>MA Mathematics Departments</t>
  </si>
  <si>
    <t>BA Mathematics Departments</t>
  </si>
  <si>
    <t xml:space="preserve">Statistics Depts </t>
  </si>
  <si>
    <t>Total Statistics</t>
  </si>
  <si>
    <t>Total Statistics (F)</t>
  </si>
  <si>
    <t>All Full-time</t>
  </si>
  <si>
    <t>Masters Statistics Departments</t>
  </si>
  <si>
    <t>Total FT</t>
  </si>
  <si>
    <t>Univ (PhD) + Univ (MA)</t>
  </si>
  <si>
    <t>ck. Total</t>
  </si>
  <si>
    <t>All Statistics Departments</t>
  </si>
  <si>
    <t>Statistics (PhD &amp; MA)</t>
  </si>
  <si>
    <t>Univ (PhD) + Univ (MA) + Coll (BA)</t>
  </si>
  <si>
    <t>Note: Zero means less than one-half of one percent.</t>
  </si>
  <si>
    <t>Note: Zero means less than one-half of 1%.</t>
  </si>
  <si>
    <r>
      <rPr>
        <vertAlign val="superscript"/>
        <sz val="8"/>
        <rFont val="Arial"/>
        <family val="2"/>
      </rPr>
      <t>1</t>
    </r>
    <r>
      <rPr>
        <sz val="8"/>
        <rFont val="Arial"/>
        <family val="2"/>
      </rPr>
      <t xml:space="preserve"> A postdoctoral appointment is a temporary position primarily intended to provide an opportunity to extend graduate training or to further research experience. Postdoctoral faculty are included in the other full-time-faculty totals throughout CBMS2010. This contrasts with publications of the AMS-ASA-IMS-MAA-SIAM Annual Survey since 2003, which list postdoctoral faculty as a category separate from other full-time-faculty.  Before 2003, separate counts of postdoctoral faculty were not collected by the Annual Survey.</t>
    </r>
  </si>
  <si>
    <t>Non-doctoral Faculty</t>
  </si>
  <si>
    <t>data from F.4</t>
  </si>
  <si>
    <t>From F.4</t>
  </si>
  <si>
    <t>Statistics Depts.</t>
  </si>
  <si>
    <t>Mathematics Depts.</t>
  </si>
  <si>
    <t>Check totals</t>
  </si>
  <si>
    <t>2015 table draft</t>
  </si>
  <si>
    <r>
      <rPr>
        <b/>
        <sz val="9"/>
        <rFont val="Arial"/>
        <family val="2"/>
      </rPr>
      <t>TABLE F.5</t>
    </r>
    <r>
      <rPr>
        <sz val="9"/>
        <rFont val="Arial"/>
        <family val="2"/>
      </rPr>
      <t xml:space="preserve">   Percentages of full-time faculty belonging to various ethnic groups, by gender and type of department, in fall 2015.  Except for round-off, the percentages within each departmental type sum to 100%.</t>
    </r>
  </si>
  <si>
    <t>AIAN or</t>
  </si>
  <si>
    <r>
      <t xml:space="preserve">NHPI </t>
    </r>
    <r>
      <rPr>
        <vertAlign val="superscript"/>
        <sz val="9"/>
        <rFont val="Arial"/>
        <family val="2"/>
      </rPr>
      <t>1</t>
    </r>
  </si>
  <si>
    <t>Unknown</t>
  </si>
  <si>
    <r>
      <rPr>
        <b/>
        <sz val="9"/>
        <rFont val="Arial"/>
        <family val="2"/>
      </rPr>
      <t>TABLE F.6</t>
    </r>
    <r>
      <rPr>
        <sz val="9"/>
        <rFont val="Arial"/>
        <family val="2"/>
      </rPr>
      <t xml:space="preserve">   Percentages of part-time faculty belonging to various ethnic groups, by gender and type of department, in fall 2015.  Except for round-off, the percentages within each departmental type sum to 100%.</t>
    </r>
  </si>
  <si>
    <t>Black, not Hispanic</t>
  </si>
  <si>
    <t>White, not Hispanic</t>
  </si>
  <si>
    <t>Mexican American/
Puerto Rican/
other Hispanic</t>
  </si>
  <si>
    <r>
      <t>AiAN or NHPI</t>
    </r>
    <r>
      <rPr>
        <vertAlign val="superscript"/>
        <sz val="9"/>
        <rFont val="Arial"/>
        <family val="2"/>
      </rPr>
      <t>1</t>
    </r>
  </si>
  <si>
    <r>
      <rPr>
        <vertAlign val="superscript"/>
        <sz val="8"/>
        <rFont val="Arial"/>
        <family val="2"/>
      </rPr>
      <t>1</t>
    </r>
    <r>
      <rPr>
        <sz val="8"/>
        <rFont val="Arial"/>
        <family val="2"/>
      </rPr>
      <t xml:space="preserve"> Includes the federal categories </t>
    </r>
    <r>
      <rPr>
        <i/>
        <sz val="8"/>
        <rFont val="Arial"/>
        <family val="2"/>
      </rPr>
      <t>American Indian or Alaskan Native</t>
    </r>
    <r>
      <rPr>
        <sz val="8"/>
        <rFont val="Arial"/>
        <family val="2"/>
      </rPr>
      <t xml:space="preserve"> (AIAN) and </t>
    </r>
    <r>
      <rPr>
        <i/>
        <sz val="8"/>
        <rFont val="Arial"/>
        <family val="2"/>
      </rPr>
      <t>Native Hawaiian or Other Pacific Islander</t>
    </r>
    <r>
      <rPr>
        <sz val="8"/>
        <rFont val="Arial"/>
        <family val="2"/>
      </rPr>
      <t xml:space="preserve"> (NHPI).</t>
    </r>
  </si>
  <si>
    <t>Updated for 2015</t>
  </si>
  <si>
    <r>
      <rPr>
        <b/>
        <sz val="9"/>
        <rFont val="Arial"/>
        <family val="2"/>
      </rPr>
      <t>TABLE F.4</t>
    </r>
    <r>
      <rPr>
        <sz val="9"/>
        <rFont val="Arial"/>
        <family val="2"/>
      </rPr>
      <t xml:space="preserve">  Percentage of tenured and tenure-eligible mathematics department and statistics department faculty at four-year colleges and universities belonging to various age groups by type of department and gender in fall 2015.</t>
    </r>
  </si>
  <si>
    <t>age 2015</t>
  </si>
  <si>
    <t>updated to show 2015 data</t>
  </si>
  <si>
    <t>2010 data</t>
  </si>
  <si>
    <r>
      <rPr>
        <b/>
        <sz val="9"/>
        <rFont val="Arial"/>
        <family val="2"/>
      </rPr>
      <t>TABLE F.1</t>
    </r>
    <r>
      <rPr>
        <sz val="9"/>
        <rFont val="Arial"/>
        <family val="2"/>
      </rPr>
      <t xml:space="preserve">   Number of faculty, and of female faculty (F), in various types of mathematics departments and PhD and MA statistics departments, by highest degree and type of department, in fall 2015. (Fall 2010 figures are in parentheses, and postdocs are included in other full-time (OFT) faculty totals.)</t>
    </r>
  </si>
  <si>
    <r>
      <t xml:space="preserve">Note: data pulled from </t>
    </r>
    <r>
      <rPr>
        <i/>
        <sz val="9"/>
        <color rgb="FFFF0000"/>
        <rFont val="Arial"/>
        <family val="2"/>
      </rPr>
      <t>Faculty counts estimates.xlsx</t>
    </r>
  </si>
  <si>
    <t>Update for 2015</t>
  </si>
  <si>
    <r>
      <rPr>
        <b/>
        <sz val="9"/>
        <rFont val="Arial"/>
        <family val="2"/>
      </rPr>
      <t>TABLE F.1.1</t>
    </r>
    <r>
      <rPr>
        <sz val="9"/>
        <rFont val="Arial"/>
        <family val="2"/>
      </rPr>
      <t xml:space="preserve">  Number of faculty, and of female faculty (F), in mathematics departments combined and of statistics departments combined in fall 2015. (Fall 2010 figures are in parentheses.)</t>
    </r>
  </si>
  <si>
    <r>
      <t xml:space="preserve">data from </t>
    </r>
    <r>
      <rPr>
        <i/>
        <sz val="10"/>
        <color rgb="FFFF0000"/>
        <rFont val="Arial"/>
        <family val="2"/>
      </rPr>
      <t>Faculty counts estimates.xlsx</t>
    </r>
  </si>
  <si>
    <r>
      <t>TABLE F.2</t>
    </r>
    <r>
      <rPr>
        <sz val="9"/>
        <rFont val="Arial"/>
        <family val="2"/>
      </rPr>
      <t xml:space="preserve">   Number of tenured, tenure-eligible, postdoctoral, and other full-time faculty in mathematics departments at four-year colleges and universities by gender and type of department in fall 2015. (Note: Postdoctoral faculty are included in other full-time totals.)</t>
    </r>
  </si>
  <si>
    <t>Men, 2015</t>
  </si>
  <si>
    <t>Women, 2015</t>
  </si>
  <si>
    <t>Total, 2015</t>
  </si>
  <si>
    <r>
      <t>1</t>
    </r>
    <r>
      <rPr>
        <sz val="8"/>
        <rFont val="Arial"/>
        <family val="2"/>
      </rPr>
      <t xml:space="preserve"> A postdoctoral appointment is a temporary position primarily intended to provide an opportunity to extend graduate training or to further research experience. Postdoctoral faculty are included in the other full-time-faculty totals throughout CBMS2015. This contrasts with publications of the AMS-ASA-IMS-MAA-SIAM Annual Survey since 2003, which list postdoctoral faculty as a category separate from other full-time-faculty.  Before 2003, separate counts of postdoctoral faculty were not collected by the Annual Survey.</t>
    </r>
  </si>
  <si>
    <r>
      <rPr>
        <b/>
        <sz val="9"/>
        <rFont val="Arial"/>
        <family val="2"/>
      </rPr>
      <t>TABLE F.3</t>
    </r>
    <r>
      <rPr>
        <sz val="9"/>
        <rFont val="Arial"/>
        <family val="2"/>
      </rPr>
      <t xml:space="preserve">   Number of tenured, tenure-eligible, other full-time, and postdoctoral faculty in statistics departments, by gender, in fall 2015 and 2010. (Postdoctoral faculty are included in other full-time faculty totals.)</t>
    </r>
  </si>
  <si>
    <t>Tenured plus Tenure-eligible</t>
  </si>
  <si>
    <t>Doc. Stats.
Ten+Ten-elig</t>
  </si>
  <si>
    <t>-</t>
  </si>
  <si>
    <r>
      <t>Post-docs</t>
    </r>
    <r>
      <rPr>
        <vertAlign val="superscript"/>
        <sz val="9"/>
        <color rgb="FF7030A0"/>
        <rFont val="Arial"/>
        <family val="2"/>
      </rPr>
      <t>1</t>
    </r>
  </si>
  <si>
    <t>Standard errors</t>
  </si>
  <si>
    <r>
      <t>Postdocs</t>
    </r>
    <r>
      <rPr>
        <vertAlign val="superscript"/>
        <sz val="9"/>
        <color rgb="FF7030A0"/>
        <rFont val="Arial"/>
        <family val="2"/>
      </rPr>
      <t>1</t>
    </r>
  </si>
  <si>
    <t>2015 table</t>
  </si>
  <si>
    <t>Standard Errors for 2015</t>
  </si>
  <si>
    <r>
      <t xml:space="preserve">NHPI </t>
    </r>
    <r>
      <rPr>
        <vertAlign val="superscript"/>
        <sz val="9"/>
        <color rgb="FF7030A0"/>
        <rFont val="Arial"/>
        <family val="2"/>
      </rPr>
      <t>1</t>
    </r>
  </si>
  <si>
    <t>Standard Errors</t>
  </si>
  <si>
    <r>
      <t>AiAN or NHPI</t>
    </r>
    <r>
      <rPr>
        <vertAlign val="superscript"/>
        <sz val="9"/>
        <color rgb="FF7030A0"/>
        <rFont val="Arial"/>
        <family val="2"/>
      </rPr>
      <t>1</t>
    </r>
  </si>
  <si>
    <t>Blue numbers are updates made 4/18/2017</t>
  </si>
  <si>
    <t>Numbers in blue have been changed since first distribution of this table, with even later edits in red. Changes are not large.</t>
  </si>
  <si>
    <r>
      <rPr>
        <b/>
        <sz val="9"/>
        <rFont val="Arial"/>
        <family val="2"/>
      </rPr>
      <t>FIGURE F.3.1</t>
    </r>
    <r>
      <rPr>
        <sz val="9"/>
        <rFont val="Arial"/>
        <family val="2"/>
      </rPr>
      <t xml:space="preserve">   Percentage of women in various faculty categories, by type of department, in fall 2015.</t>
    </r>
  </si>
  <si>
    <t>Note: Percentages below computed from prior worksheets</t>
  </si>
  <si>
    <t>Note: High standard errors for the MA Stat programs by gender and tenure-status makes reporting these estimates questionable.</t>
  </si>
  <si>
    <t>T+Te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</si>
</sst>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20" x14ac:knownFonts="1">
    <font>
      <sz val="12"/>
      <name val="Arial"/>
    </font>
    <font>
      <sz val="8"/>
      <name val="Arial"/>
      <family val="2"/>
    </font>
    <font>
      <sz val="8"/>
      <name val="Arial"/>
      <family val="2"/>
    </font>
    <font>
      <sz val="9"/>
      <name val="Arial"/>
      <family val="2"/>
    </font>
    <font>
      <b/>
      <sz val="9"/>
      <name val="Arial"/>
      <family val="2"/>
    </font>
    <font>
      <vertAlign val="superscript"/>
      <sz val="9"/>
      <name val="Arial"/>
      <family val="2"/>
    </font>
    <font>
      <vertAlign val="superscript"/>
      <sz val="8"/>
      <name val="Arial"/>
      <family val="2"/>
    </font>
    <font>
      <sz val="12"/>
      <name val="Arial"/>
      <family val="2"/>
    </font>
    <font>
      <sz val="9"/>
      <color rgb="FFFF0000"/>
      <name val="Arial"/>
      <family val="2"/>
    </font>
    <font>
      <sz val="9"/>
      <color rgb="FF00B050"/>
      <name val="Arial"/>
      <family val="2"/>
    </font>
    <font>
      <i/>
      <sz val="8"/>
      <name val="Arial"/>
      <family val="2"/>
    </font>
    <font>
      <i/>
      <sz val="9"/>
      <color rgb="FFFF0000"/>
      <name val="Arial"/>
      <family val="2"/>
    </font>
    <font>
      <sz val="10"/>
      <color rgb="FFFF0000"/>
      <name val="Arial"/>
      <family val="2"/>
    </font>
    <font>
      <i/>
      <sz val="10"/>
      <color rgb="FFFF0000"/>
      <name val="Arial"/>
      <family val="2"/>
    </font>
    <font>
      <sz val="9"/>
      <color rgb="FF0070C0"/>
      <name val="Arial"/>
      <family val="2"/>
    </font>
    <font>
      <sz val="9"/>
      <color rgb="FF7030A0"/>
      <name val="Arial"/>
      <family val="2"/>
    </font>
    <font>
      <b/>
      <sz val="9"/>
      <color rgb="FF7030A0"/>
      <name val="Arial"/>
      <family val="2"/>
    </font>
    <font>
      <vertAlign val="superscript"/>
      <sz val="9"/>
      <color rgb="FF7030A0"/>
      <name val="Arial"/>
      <family val="2"/>
    </font>
    <font>
      <sz val="12"/>
      <color rgb="FF7030A0"/>
      <name val="Arial"/>
      <family val="2"/>
    </font>
    <font>
      <sz val="10"/>
      <color rgb="FF0070C0"/>
      <name val="Arial"/>
      <family val="2"/>
    </font>
  </fonts>
  <fills count="3">
    <fill>
      <patternFill patternType="none"/>
    </fill>
    <fill>
      <patternFill patternType="gray125"/>
    </fill>
    <fill>
      <patternFill patternType="solid">
        <fgColor rgb="FFDDDDDD"/>
        <bgColor indexed="64"/>
      </patternFill>
    </fill>
  </fills>
  <borders count="5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ouble">
        <color auto="1"/>
      </right>
      <top/>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thin">
        <color auto="1"/>
      </left>
      <right style="double">
        <color auto="1"/>
      </right>
      <top/>
      <bottom style="medium">
        <color auto="1"/>
      </bottom>
      <diagonal/>
    </border>
    <border>
      <left/>
      <right style="double">
        <color auto="1"/>
      </right>
      <top style="double">
        <color auto="1"/>
      </top>
      <bottom style="thin">
        <color auto="1"/>
      </bottom>
      <diagonal/>
    </border>
    <border>
      <left style="thin">
        <color auto="1"/>
      </left>
      <right style="double">
        <color auto="1"/>
      </right>
      <top style="thin">
        <color auto="1"/>
      </top>
      <bottom style="medium">
        <color auto="1"/>
      </bottom>
      <diagonal/>
    </border>
    <border>
      <left/>
      <right style="double">
        <color auto="1"/>
      </right>
      <top style="thin">
        <color auto="1"/>
      </top>
      <bottom style="thin">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right/>
      <top style="medium">
        <color auto="1"/>
      </top>
      <bottom/>
      <diagonal/>
    </border>
  </borders>
  <cellStyleXfs count="1">
    <xf numFmtId="0" fontId="0" fillId="0" borderId="0"/>
  </cellStyleXfs>
  <cellXfs count="387">
    <xf numFmtId="0" fontId="0" fillId="0" borderId="0" xfId="0"/>
    <xf numFmtId="0" fontId="3" fillId="0" borderId="0" xfId="0" applyFont="1"/>
    <xf numFmtId="0" fontId="3" fillId="0" borderId="10" xfId="0" applyFont="1" applyBorder="1" applyAlignment="1">
      <alignment horizontal="center" vertical="center"/>
    </xf>
    <xf numFmtId="0" fontId="4"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0" xfId="0" applyFont="1"/>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0" xfId="0" applyFont="1" applyBorder="1" applyAlignment="1">
      <alignment horizontal="right" vertical="center"/>
    </xf>
    <xf numFmtId="0" fontId="3" fillId="0" borderId="10" xfId="0" applyFont="1" applyBorder="1" applyAlignment="1">
      <alignment horizontal="right" vertical="center"/>
    </xf>
    <xf numFmtId="164" fontId="3" fillId="0" borderId="0" xfId="0" applyNumberFormat="1" applyFont="1" applyBorder="1" applyAlignment="1">
      <alignment horizontal="center" vertical="center"/>
    </xf>
    <xf numFmtId="164" fontId="3" fillId="0" borderId="10" xfId="0" applyNumberFormat="1" applyFont="1" applyBorder="1" applyAlignment="1">
      <alignment horizontal="center" vertical="center"/>
    </xf>
    <xf numFmtId="164" fontId="3" fillId="0" borderId="8"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19"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4" fillId="0" borderId="0" xfId="0" applyFont="1" applyAlignment="1">
      <alignment vertical="center"/>
    </xf>
    <xf numFmtId="0" fontId="3" fillId="0" borderId="0" xfId="0" applyFont="1" applyAlignment="1">
      <alignment horizontal="center" wrapText="1"/>
    </xf>
    <xf numFmtId="0" fontId="3" fillId="0" borderId="3" xfId="0" applyFont="1" applyBorder="1" applyAlignment="1">
      <alignment horizontal="center" vertical="center"/>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vertical="center"/>
    </xf>
    <xf numFmtId="0" fontId="2" fillId="0" borderId="0" xfId="0" applyFont="1" applyAlignment="1">
      <alignment vertical="center"/>
    </xf>
    <xf numFmtId="0" fontId="4" fillId="0" borderId="6" xfId="0" applyFont="1" applyBorder="1" applyAlignment="1">
      <alignment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vertical="center"/>
    </xf>
    <xf numFmtId="0" fontId="4" fillId="0" borderId="4" xfId="0" applyFont="1" applyBorder="1" applyAlignment="1">
      <alignmen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1" fontId="3" fillId="0" borderId="4"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1" fontId="3" fillId="0" borderId="0" xfId="0" applyNumberFormat="1" applyFont="1" applyBorder="1" applyAlignment="1">
      <alignment horizontal="center" vertical="center"/>
    </xf>
    <xf numFmtId="1" fontId="3" fillId="0" borderId="0" xfId="0" applyNumberFormat="1" applyFont="1" applyAlignment="1">
      <alignment vertical="center"/>
    </xf>
    <xf numFmtId="0" fontId="8" fillId="0" borderId="0" xfId="0" applyFont="1"/>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8" xfId="0" applyNumberFormat="1" applyFont="1" applyBorder="1" applyAlignment="1">
      <alignment horizontal="center" vertical="center"/>
    </xf>
    <xf numFmtId="1" fontId="3" fillId="0" borderId="0" xfId="0" applyNumberFormat="1" applyFont="1" applyFill="1" applyBorder="1" applyAlignment="1">
      <alignment horizontal="center" vertical="center"/>
    </xf>
    <xf numFmtId="1"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xf>
    <xf numFmtId="165" fontId="3" fillId="0" borderId="10" xfId="0" applyNumberFormat="1" applyFont="1" applyFill="1" applyBorder="1" applyAlignment="1">
      <alignment horizontal="center" vertical="center"/>
    </xf>
    <xf numFmtId="1" fontId="3" fillId="0" borderId="8" xfId="0" applyNumberFormat="1" applyFont="1" applyFill="1" applyBorder="1" applyAlignment="1">
      <alignment horizontal="center" vertical="center"/>
    </xf>
    <xf numFmtId="1" fontId="3" fillId="0" borderId="1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xf>
    <xf numFmtId="1" fontId="3" fillId="0" borderId="7"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9" xfId="0" applyNumberFormat="1" applyFont="1" applyBorder="1" applyAlignment="1">
      <alignment horizontal="center" vertical="center"/>
    </xf>
    <xf numFmtId="165" fontId="3" fillId="0" borderId="0" xfId="0" applyNumberFormat="1" applyFont="1" applyAlignment="1">
      <alignment vertical="center"/>
    </xf>
    <xf numFmtId="1" fontId="3" fillId="0" borderId="11" xfId="0" applyNumberFormat="1" applyFont="1" applyBorder="1" applyAlignment="1">
      <alignment horizontal="center" vertical="center"/>
    </xf>
    <xf numFmtId="0" fontId="1" fillId="0" borderId="0" xfId="0" applyFont="1"/>
    <xf numFmtId="0" fontId="8" fillId="0" borderId="0" xfId="0" applyFont="1" applyAlignment="1">
      <alignment vertical="center"/>
    </xf>
    <xf numFmtId="0" fontId="9" fillId="0" borderId="0" xfId="0" applyFont="1"/>
    <xf numFmtId="0" fontId="1" fillId="0" borderId="0" xfId="0" applyFont="1" applyAlignment="1">
      <alignment vertical="center"/>
    </xf>
    <xf numFmtId="0" fontId="3" fillId="0" borderId="0" xfId="0" applyFont="1" applyFill="1" applyBorder="1" applyAlignment="1">
      <alignment horizontal="center" vertical="center" wrapText="1"/>
    </xf>
    <xf numFmtId="2" fontId="3" fillId="0" borderId="0" xfId="0" applyNumberFormat="1" applyFont="1" applyBorder="1" applyAlignment="1">
      <alignment horizontal="center" vertical="center"/>
    </xf>
    <xf numFmtId="0" fontId="2" fillId="0" borderId="0" xfId="0" applyFont="1" applyAlignment="1">
      <alignment vertical="center"/>
    </xf>
    <xf numFmtId="0" fontId="4" fillId="0" borderId="23" xfId="0" applyFont="1" applyBorder="1" applyAlignment="1">
      <alignment vertical="center"/>
    </xf>
    <xf numFmtId="0" fontId="3" fillId="0" borderId="2" xfId="0" applyFont="1" applyBorder="1" applyAlignment="1">
      <alignment vertical="center"/>
    </xf>
    <xf numFmtId="165" fontId="3" fillId="0" borderId="0" xfId="0" applyNumberFormat="1" applyFont="1" applyAlignment="1">
      <alignment horizontal="center"/>
    </xf>
    <xf numFmtId="164" fontId="3" fillId="0" borderId="25" xfId="0" applyNumberFormat="1" applyFont="1" applyBorder="1" applyAlignment="1">
      <alignment horizontal="center" vertical="center"/>
    </xf>
    <xf numFmtId="164" fontId="3" fillId="0" borderId="26" xfId="0" applyNumberFormat="1" applyFont="1" applyBorder="1" applyAlignment="1">
      <alignment horizontal="center" vertical="center"/>
    </xf>
    <xf numFmtId="164" fontId="3" fillId="0" borderId="24" xfId="0" applyNumberFormat="1"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1" fontId="3" fillId="0" borderId="31" xfId="0" applyNumberFormat="1" applyFont="1" applyBorder="1" applyAlignment="1">
      <alignment horizontal="center" vertical="center"/>
    </xf>
    <xf numFmtId="1" fontId="3" fillId="0" borderId="32" xfId="0" applyNumberFormat="1" applyFont="1" applyBorder="1" applyAlignment="1">
      <alignment horizontal="center" vertical="center"/>
    </xf>
    <xf numFmtId="1" fontId="3" fillId="0" borderId="30" xfId="0" applyNumberFormat="1" applyFont="1" applyBorder="1" applyAlignment="1">
      <alignment horizontal="center" vertical="center"/>
    </xf>
    <xf numFmtId="164" fontId="3" fillId="0" borderId="27" xfId="0" applyNumberFormat="1" applyFont="1" applyBorder="1" applyAlignment="1">
      <alignment horizontal="center" vertical="center"/>
    </xf>
    <xf numFmtId="1" fontId="4" fillId="0" borderId="0" xfId="0" applyNumberFormat="1" applyFont="1" applyFill="1" applyBorder="1" applyAlignment="1">
      <alignment horizontal="center" vertical="center"/>
    </xf>
    <xf numFmtId="0" fontId="3" fillId="0" borderId="3" xfId="0" applyFont="1" applyBorder="1" applyAlignment="1">
      <alignment vertical="center"/>
    </xf>
    <xf numFmtId="0" fontId="3" fillId="0" borderId="39" xfId="0" applyFont="1" applyBorder="1" applyAlignment="1">
      <alignment vertical="center"/>
    </xf>
    <xf numFmtId="1" fontId="3" fillId="0" borderId="26" xfId="0" applyNumberFormat="1" applyFont="1" applyFill="1" applyBorder="1" applyAlignment="1">
      <alignment horizontal="center" vertical="center"/>
    </xf>
    <xf numFmtId="1" fontId="3" fillId="0" borderId="36" xfId="0" applyNumberFormat="1" applyFont="1" applyFill="1" applyBorder="1" applyAlignment="1">
      <alignment horizontal="center" vertical="center"/>
    </xf>
    <xf numFmtId="1" fontId="3" fillId="0" borderId="37" xfId="0" applyNumberFormat="1" applyFont="1" applyFill="1"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4" fillId="0" borderId="38" xfId="0" applyFont="1" applyBorder="1" applyAlignment="1">
      <alignment vertical="center"/>
    </xf>
    <xf numFmtId="165" fontId="4" fillId="0" borderId="0" xfId="0" applyNumberFormat="1" applyFont="1" applyAlignment="1">
      <alignmen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7" xfId="0" applyFont="1" applyFill="1" applyBorder="1" applyAlignment="1">
      <alignment horizontal="center" vertical="center"/>
    </xf>
    <xf numFmtId="0" fontId="3" fillId="0" borderId="25" xfId="0" applyFont="1" applyBorder="1" applyAlignment="1">
      <alignment horizontal="center" vertical="center"/>
    </xf>
    <xf numFmtId="1" fontId="3" fillId="0" borderId="25" xfId="0" applyNumberFormat="1" applyFont="1" applyBorder="1" applyAlignment="1">
      <alignment horizontal="center" vertical="center"/>
    </xf>
    <xf numFmtId="1" fontId="3" fillId="0" borderId="26" xfId="0" applyNumberFormat="1" applyFont="1" applyBorder="1" applyAlignment="1">
      <alignment horizontal="center" vertical="center"/>
    </xf>
    <xf numFmtId="1" fontId="3" fillId="0" borderId="27"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3" fillId="0" borderId="8" xfId="0" applyFont="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28" xfId="0" applyFont="1" applyBorder="1" applyAlignment="1">
      <alignment horizontal="left" vertical="center"/>
    </xf>
    <xf numFmtId="0" fontId="3" fillId="0" borderId="34"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31" xfId="0" applyFont="1" applyBorder="1" applyAlignment="1">
      <alignment vertical="center"/>
    </xf>
    <xf numFmtId="0" fontId="3" fillId="0" borderId="4" xfId="0" applyFont="1" applyBorder="1" applyAlignment="1">
      <alignment horizontal="center"/>
    </xf>
    <xf numFmtId="0" fontId="3" fillId="0" borderId="5" xfId="0" applyFont="1" applyBorder="1" applyAlignment="1">
      <alignment horizontal="center" wrapText="1"/>
    </xf>
    <xf numFmtId="0" fontId="3" fillId="0" borderId="9" xfId="0" applyFont="1" applyBorder="1" applyAlignment="1">
      <alignment horizontal="center"/>
    </xf>
    <xf numFmtId="0" fontId="3" fillId="0" borderId="6" xfId="0" applyFont="1" applyBorder="1" applyAlignment="1">
      <alignment vertical="center" wrapText="1"/>
    </xf>
    <xf numFmtId="1" fontId="3" fillId="0" borderId="42" xfId="0" applyNumberFormat="1" applyFont="1" applyBorder="1" applyAlignment="1">
      <alignment horizontal="center" vertical="center"/>
    </xf>
    <xf numFmtId="164" fontId="3" fillId="0" borderId="41" xfId="0" applyNumberFormat="1" applyFont="1" applyBorder="1" applyAlignment="1">
      <alignment horizontal="center" vertical="center"/>
    </xf>
    <xf numFmtId="164" fontId="3" fillId="0" borderId="43" xfId="0" applyNumberFormat="1" applyFont="1" applyBorder="1" applyAlignment="1">
      <alignment horizontal="center" vertical="center"/>
    </xf>
    <xf numFmtId="164" fontId="3" fillId="0" borderId="44" xfId="0" applyNumberFormat="1" applyFont="1" applyBorder="1" applyAlignment="1">
      <alignment horizontal="center" vertical="center"/>
    </xf>
    <xf numFmtId="1" fontId="3" fillId="0" borderId="41" xfId="0" applyNumberFormat="1" applyFont="1" applyBorder="1" applyAlignment="1">
      <alignment horizontal="center" vertical="center"/>
    </xf>
    <xf numFmtId="0" fontId="3" fillId="0" borderId="46" xfId="0" applyFont="1" applyBorder="1" applyAlignment="1">
      <alignment horizontal="center" vertical="center" wrapText="1"/>
    </xf>
    <xf numFmtId="0" fontId="3" fillId="0" borderId="41" xfId="0" applyFont="1" applyBorder="1" applyAlignment="1">
      <alignment horizontal="right" vertical="center"/>
    </xf>
    <xf numFmtId="164" fontId="3" fillId="0" borderId="48" xfId="0" applyNumberFormat="1" applyFont="1" applyBorder="1" applyAlignment="1">
      <alignment horizontal="center" vertical="center"/>
    </xf>
    <xf numFmtId="0" fontId="3" fillId="0" borderId="0" xfId="0" applyFont="1" applyBorder="1"/>
    <xf numFmtId="164" fontId="3" fillId="0" borderId="49" xfId="0" applyNumberFormat="1" applyFont="1" applyBorder="1" applyAlignment="1">
      <alignment horizontal="center" vertical="center"/>
    </xf>
    <xf numFmtId="1" fontId="3" fillId="0" borderId="29" xfId="0" applyNumberFormat="1" applyFont="1" applyBorder="1" applyAlignment="1">
      <alignment horizontal="center" vertical="center"/>
    </xf>
    <xf numFmtId="1" fontId="3" fillId="0" borderId="23" xfId="0" applyNumberFormat="1" applyFont="1" applyBorder="1" applyAlignment="1">
      <alignment horizontal="center" vertical="center"/>
    </xf>
    <xf numFmtId="0" fontId="12" fillId="0" borderId="0" xfId="0" applyFont="1"/>
    <xf numFmtId="3" fontId="3" fillId="0" borderId="4"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50" xfId="0" applyNumberFormat="1" applyFont="1" applyBorder="1" applyAlignment="1">
      <alignment horizontal="center" vertical="center"/>
    </xf>
    <xf numFmtId="3" fontId="3" fillId="0" borderId="2" xfId="0" applyNumberFormat="1" applyFont="1" applyBorder="1" applyAlignment="1">
      <alignment horizontal="center" vertical="center"/>
    </xf>
    <xf numFmtId="0" fontId="9" fillId="0" borderId="0" xfId="0" quotePrefix="1" applyFont="1"/>
    <xf numFmtId="0" fontId="3" fillId="0" borderId="0" xfId="0" applyFont="1" applyAlignment="1">
      <alignment wrapText="1"/>
    </xf>
    <xf numFmtId="1" fontId="3" fillId="0" borderId="0" xfId="0" applyNumberFormat="1" applyFont="1" applyAlignment="1">
      <alignment horizontal="center"/>
    </xf>
    <xf numFmtId="0" fontId="14" fillId="0" borderId="0" xfId="0" applyFont="1"/>
    <xf numFmtId="1" fontId="14" fillId="0" borderId="5" xfId="0" applyNumberFormat="1" applyFont="1" applyBorder="1" applyAlignment="1">
      <alignment horizontal="center" vertical="center"/>
    </xf>
    <xf numFmtId="0" fontId="15" fillId="0" borderId="0" xfId="0" applyFont="1"/>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xf>
    <xf numFmtId="0" fontId="15" fillId="0" borderId="6" xfId="0" applyFont="1" applyBorder="1" applyAlignment="1">
      <alignment horizontal="right" vertical="center"/>
    </xf>
    <xf numFmtId="0" fontId="15" fillId="0" borderId="0" xfId="0" applyFont="1" applyBorder="1" applyAlignment="1">
      <alignment horizontal="right" vertical="center"/>
    </xf>
    <xf numFmtId="0" fontId="15" fillId="0" borderId="2" xfId="0" applyFont="1" applyBorder="1" applyAlignment="1">
      <alignment horizontal="right" vertical="center"/>
    </xf>
    <xf numFmtId="0" fontId="15" fillId="0" borderId="41" xfId="0" applyFont="1" applyBorder="1" applyAlignment="1">
      <alignment horizontal="right" vertical="center"/>
    </xf>
    <xf numFmtId="0" fontId="15" fillId="0" borderId="10" xfId="0" applyFont="1" applyBorder="1" applyAlignment="1">
      <alignment horizontal="right" vertical="center"/>
    </xf>
    <xf numFmtId="0" fontId="15" fillId="0" borderId="4" xfId="0" applyFont="1" applyBorder="1" applyAlignment="1">
      <alignment horizontal="left" vertical="center"/>
    </xf>
    <xf numFmtId="1" fontId="15" fillId="0" borderId="4" xfId="0" applyNumberFormat="1" applyFont="1" applyBorder="1" applyAlignment="1">
      <alignment horizontal="center" vertical="center"/>
    </xf>
    <xf numFmtId="1" fontId="15" fillId="0" borderId="5" xfId="0" applyNumberFormat="1" applyFont="1" applyBorder="1" applyAlignment="1">
      <alignment horizontal="center" vertical="center"/>
    </xf>
    <xf numFmtId="1" fontId="15" fillId="0" borderId="1" xfId="0" applyNumberFormat="1" applyFont="1" applyBorder="1" applyAlignment="1">
      <alignment horizontal="center" vertical="center"/>
    </xf>
    <xf numFmtId="1" fontId="15" fillId="0" borderId="42" xfId="0" applyNumberFormat="1" applyFont="1" applyBorder="1" applyAlignment="1">
      <alignment horizontal="center" vertical="center"/>
    </xf>
    <xf numFmtId="1" fontId="15" fillId="0" borderId="9" xfId="0" applyNumberFormat="1" applyFont="1" applyBorder="1" applyAlignment="1">
      <alignment horizontal="center" vertical="center"/>
    </xf>
    <xf numFmtId="0" fontId="15" fillId="0" borderId="6" xfId="0" applyFont="1" applyBorder="1" applyAlignment="1">
      <alignment horizontal="left" vertical="center"/>
    </xf>
    <xf numFmtId="164" fontId="15" fillId="0" borderId="6" xfId="0" applyNumberFormat="1" applyFont="1" applyBorder="1" applyAlignment="1">
      <alignment horizontal="center" vertical="center"/>
    </xf>
    <xf numFmtId="164" fontId="15" fillId="0" borderId="0" xfId="0" applyNumberFormat="1" applyFont="1" applyBorder="1" applyAlignment="1">
      <alignment horizontal="center" vertical="center"/>
    </xf>
    <xf numFmtId="164" fontId="15" fillId="0" borderId="2" xfId="0" applyNumberFormat="1" applyFont="1" applyBorder="1" applyAlignment="1">
      <alignment horizontal="center" vertical="center"/>
    </xf>
    <xf numFmtId="164" fontId="15" fillId="0" borderId="41"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0" borderId="3" xfId="0" applyNumberFormat="1" applyFont="1" applyBorder="1" applyAlignment="1">
      <alignment horizontal="center" vertical="center"/>
    </xf>
    <xf numFmtId="164" fontId="15" fillId="0" borderId="43" xfId="0" applyNumberFormat="1" applyFont="1" applyBorder="1" applyAlignment="1">
      <alignment horizontal="center" vertical="center"/>
    </xf>
    <xf numFmtId="164" fontId="15" fillId="0" borderId="11" xfId="0" applyNumberFormat="1" applyFont="1" applyBorder="1" applyAlignment="1">
      <alignment horizontal="center" vertical="center"/>
    </xf>
    <xf numFmtId="164" fontId="15" fillId="0" borderId="12" xfId="0" applyNumberFormat="1" applyFont="1" applyBorder="1" applyAlignment="1">
      <alignment horizontal="center" vertical="center"/>
    </xf>
    <xf numFmtId="164" fontId="15" fillId="0" borderId="14" xfId="0" applyNumberFormat="1" applyFont="1" applyBorder="1" applyAlignment="1">
      <alignment horizontal="center" vertical="center"/>
    </xf>
    <xf numFmtId="164" fontId="15" fillId="0" borderId="19" xfId="0" applyNumberFormat="1" applyFont="1" applyBorder="1" applyAlignment="1">
      <alignment horizontal="center" vertical="center"/>
    </xf>
    <xf numFmtId="164" fontId="15" fillId="0" borderId="44" xfId="0" applyNumberFormat="1" applyFont="1" applyBorder="1" applyAlignment="1">
      <alignment horizontal="center" vertical="center"/>
    </xf>
    <xf numFmtId="164" fontId="15" fillId="0" borderId="13" xfId="0" applyNumberFormat="1" applyFont="1" applyBorder="1" applyAlignment="1">
      <alignment horizontal="center" vertical="center"/>
    </xf>
    <xf numFmtId="0" fontId="15" fillId="0" borderId="28" xfId="0" applyFont="1" applyBorder="1" applyAlignment="1">
      <alignment horizontal="left" vertical="center"/>
    </xf>
    <xf numFmtId="1" fontId="15" fillId="0" borderId="6" xfId="0" applyNumberFormat="1" applyFont="1" applyBorder="1" applyAlignment="1">
      <alignment horizontal="center" vertical="center"/>
    </xf>
    <xf numFmtId="1" fontId="15" fillId="0" borderId="0" xfId="0" applyNumberFormat="1" applyFont="1" applyBorder="1" applyAlignment="1">
      <alignment horizontal="center" vertical="center"/>
    </xf>
    <xf numFmtId="1" fontId="15" fillId="0" borderId="2" xfId="0" applyNumberFormat="1" applyFont="1" applyBorder="1" applyAlignment="1">
      <alignment horizontal="center" vertical="center"/>
    </xf>
    <xf numFmtId="1" fontId="15" fillId="0" borderId="41" xfId="0" applyNumberFormat="1" applyFont="1" applyBorder="1" applyAlignment="1">
      <alignment horizontal="center" vertical="center"/>
    </xf>
    <xf numFmtId="1" fontId="15" fillId="0" borderId="29" xfId="0" applyNumberFormat="1" applyFont="1" applyBorder="1" applyAlignment="1">
      <alignment horizontal="center" vertical="center"/>
    </xf>
    <xf numFmtId="1" fontId="15" fillId="0" borderId="10" xfId="0" applyNumberFormat="1" applyFont="1" applyBorder="1" applyAlignment="1">
      <alignment horizontal="center" vertical="center"/>
    </xf>
    <xf numFmtId="164" fontId="15" fillId="0" borderId="48" xfId="0" applyNumberFormat="1" applyFont="1" applyBorder="1" applyAlignment="1">
      <alignment horizontal="center" vertical="center"/>
    </xf>
    <xf numFmtId="164" fontId="15" fillId="0" borderId="49" xfId="0" applyNumberFormat="1" applyFont="1" applyBorder="1" applyAlignment="1">
      <alignment horizontal="center" vertical="center"/>
    </xf>
    <xf numFmtId="164" fontId="15" fillId="0" borderId="26" xfId="0" applyNumberFormat="1" applyFont="1" applyBorder="1" applyAlignment="1">
      <alignment horizontal="center" vertical="center"/>
    </xf>
    <xf numFmtId="164" fontId="15" fillId="0" borderId="27" xfId="0" applyNumberFormat="1" applyFont="1" applyBorder="1" applyAlignment="1">
      <alignment horizontal="center" vertical="center"/>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left" vertical="center"/>
    </xf>
    <xf numFmtId="1" fontId="8" fillId="0" borderId="5" xfId="0" applyNumberFormat="1" applyFont="1" applyBorder="1" applyAlignment="1">
      <alignment horizontal="center" vertical="center"/>
    </xf>
    <xf numFmtId="1" fontId="8" fillId="0" borderId="0" xfId="0" applyNumberFormat="1" applyFont="1" applyBorder="1" applyAlignment="1">
      <alignment horizontal="center" vertical="center"/>
    </xf>
    <xf numFmtId="1" fontId="8" fillId="0" borderId="8" xfId="0" applyNumberFormat="1" applyFont="1" applyBorder="1" applyAlignment="1">
      <alignment horizontal="center" vertical="center"/>
    </xf>
    <xf numFmtId="0" fontId="3" fillId="0" borderId="0" xfId="0" applyFont="1" applyAlignment="1">
      <alignment horizontal="center" vertical="center"/>
    </xf>
    <xf numFmtId="0" fontId="15" fillId="0" borderId="0" xfId="0" applyFont="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15" xfId="0" applyFont="1" applyBorder="1" applyAlignment="1">
      <alignment horizontal="center" wrapText="1"/>
    </xf>
    <xf numFmtId="0" fontId="15" fillId="0" borderId="17" xfId="0" applyFont="1" applyBorder="1" applyAlignment="1">
      <alignment horizontal="center" wrapText="1"/>
    </xf>
    <xf numFmtId="0" fontId="15" fillId="0" borderId="16" xfId="0" applyFont="1" applyBorder="1" applyAlignment="1">
      <alignment horizontal="center" wrapText="1"/>
    </xf>
    <xf numFmtId="1" fontId="15" fillId="0" borderId="7" xfId="0" applyNumberFormat="1" applyFont="1" applyBorder="1" applyAlignment="1">
      <alignment horizontal="center" vertical="center"/>
    </xf>
    <xf numFmtId="1" fontId="15" fillId="0" borderId="8" xfId="0" applyNumberFormat="1" applyFont="1" applyBorder="1" applyAlignment="1">
      <alignment horizontal="center" vertical="center"/>
    </xf>
    <xf numFmtId="1" fontId="15" fillId="0" borderId="3" xfId="0" applyNumberFormat="1" applyFont="1" applyBorder="1" applyAlignment="1">
      <alignment horizontal="center" vertical="center"/>
    </xf>
    <xf numFmtId="1" fontId="15" fillId="0" borderId="31" xfId="0" applyNumberFormat="1" applyFont="1" applyBorder="1" applyAlignment="1">
      <alignment horizontal="center" vertical="center"/>
    </xf>
    <xf numFmtId="1" fontId="15" fillId="0" borderId="32" xfId="0" applyNumberFormat="1" applyFont="1" applyBorder="1" applyAlignment="1">
      <alignment horizontal="center" vertical="center"/>
    </xf>
    <xf numFmtId="1" fontId="15" fillId="0" borderId="30" xfId="0" applyNumberFormat="1" applyFont="1" applyBorder="1" applyAlignment="1">
      <alignment horizontal="center"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31" xfId="0" applyFont="1" applyBorder="1" applyAlignment="1">
      <alignment vertical="center"/>
    </xf>
    <xf numFmtId="0" fontId="15" fillId="0" borderId="0" xfId="0" applyFont="1" applyAlignment="1">
      <alignment horizontal="center"/>
    </xf>
    <xf numFmtId="0" fontId="15"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6" fillId="0" borderId="23" xfId="0" applyFont="1" applyBorder="1" applyAlignment="1">
      <alignment vertical="center"/>
    </xf>
    <xf numFmtId="0" fontId="15" fillId="0" borderId="39" xfId="0" applyFont="1" applyBorder="1" applyAlignment="1">
      <alignment vertical="center"/>
    </xf>
    <xf numFmtId="0" fontId="16" fillId="0" borderId="0" xfId="0" applyFont="1" applyBorder="1" applyAlignment="1">
      <alignment horizontal="center" vertical="center"/>
    </xf>
    <xf numFmtId="0" fontId="16" fillId="0" borderId="10" xfId="0" applyFont="1" applyBorder="1" applyAlignment="1">
      <alignment horizontal="center" vertical="center"/>
    </xf>
    <xf numFmtId="0" fontId="15" fillId="0" borderId="2" xfId="0" applyFont="1" applyBorder="1" applyAlignment="1">
      <alignment vertical="center"/>
    </xf>
    <xf numFmtId="1" fontId="15" fillId="0" borderId="0" xfId="0" applyNumberFormat="1" applyFont="1" applyFill="1" applyBorder="1" applyAlignment="1">
      <alignment horizontal="center" vertical="center"/>
    </xf>
    <xf numFmtId="1" fontId="15" fillId="0" borderId="10" xfId="0" applyNumberFormat="1" applyFont="1" applyFill="1" applyBorder="1" applyAlignment="1">
      <alignment horizontal="center" vertical="center"/>
    </xf>
    <xf numFmtId="0" fontId="15" fillId="0" borderId="3" xfId="0" applyFont="1" applyBorder="1" applyAlignment="1">
      <alignment vertical="center"/>
    </xf>
    <xf numFmtId="1" fontId="15" fillId="0" borderId="8" xfId="0" applyNumberFormat="1" applyFont="1" applyFill="1" applyBorder="1" applyAlignment="1">
      <alignment horizontal="center" vertical="center"/>
    </xf>
    <xf numFmtId="1" fontId="15" fillId="0" borderId="11" xfId="0" applyNumberFormat="1" applyFont="1" applyFill="1" applyBorder="1" applyAlignment="1">
      <alignment horizontal="center" vertical="center"/>
    </xf>
    <xf numFmtId="0" fontId="15" fillId="0" borderId="3" xfId="0" applyFont="1" applyBorder="1" applyAlignment="1">
      <alignment horizontal="center" vertical="center"/>
    </xf>
    <xf numFmtId="1" fontId="15" fillId="0" borderId="36" xfId="0" applyNumberFormat="1" applyFont="1" applyFill="1" applyBorder="1" applyAlignment="1">
      <alignment horizontal="center" vertical="center"/>
    </xf>
    <xf numFmtId="1" fontId="15" fillId="0" borderId="37"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6" fillId="0" borderId="10" xfId="0" applyFont="1" applyFill="1" applyBorder="1" applyAlignment="1">
      <alignment horizontal="center" vertical="center"/>
    </xf>
    <xf numFmtId="0" fontId="15" fillId="0" borderId="24" xfId="0" applyFont="1" applyBorder="1" applyAlignment="1">
      <alignment horizontal="center" vertical="center"/>
    </xf>
    <xf numFmtId="1" fontId="15" fillId="0" borderId="26" xfId="0" applyNumberFormat="1" applyFont="1" applyFill="1" applyBorder="1" applyAlignment="1">
      <alignment horizontal="center" vertical="center"/>
    </xf>
    <xf numFmtId="0" fontId="16" fillId="0" borderId="38" xfId="0" applyFont="1" applyBorder="1" applyAlignment="1">
      <alignment vertical="center"/>
    </xf>
    <xf numFmtId="1" fontId="16" fillId="0" borderId="0" xfId="0" applyNumberFormat="1" applyFont="1" applyFill="1" applyBorder="1" applyAlignment="1">
      <alignment horizontal="center" vertical="center"/>
    </xf>
    <xf numFmtId="0" fontId="15" fillId="0" borderId="3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 xfId="0" applyFont="1" applyBorder="1" applyAlignment="1">
      <alignment horizontal="center" vertical="center"/>
    </xf>
    <xf numFmtId="1" fontId="15" fillId="0" borderId="11" xfId="0" applyNumberFormat="1" applyFont="1" applyBorder="1" applyAlignment="1">
      <alignment horizontal="center" vertical="center"/>
    </xf>
    <xf numFmtId="0" fontId="15" fillId="0" borderId="25" xfId="0" applyFont="1" applyBorder="1" applyAlignment="1">
      <alignment horizontal="center" vertical="center"/>
    </xf>
    <xf numFmtId="1" fontId="15" fillId="0" borderId="25" xfId="0" applyNumberFormat="1" applyFont="1" applyBorder="1" applyAlignment="1">
      <alignment horizontal="center" vertical="center"/>
    </xf>
    <xf numFmtId="1" fontId="15" fillId="0" borderId="26" xfId="0" applyNumberFormat="1" applyFont="1" applyBorder="1" applyAlignment="1">
      <alignment horizontal="center" vertical="center"/>
    </xf>
    <xf numFmtId="1" fontId="15" fillId="0" borderId="27" xfId="0" applyNumberFormat="1" applyFont="1" applyBorder="1" applyAlignment="1">
      <alignment horizontal="center" vertical="center"/>
    </xf>
    <xf numFmtId="0" fontId="15" fillId="0" borderId="4" xfId="0" applyFont="1" applyBorder="1" applyAlignment="1">
      <alignment horizontal="center"/>
    </xf>
    <xf numFmtId="0" fontId="15" fillId="0" borderId="5" xfId="0" applyFont="1" applyBorder="1" applyAlignment="1">
      <alignment horizontal="center" wrapText="1"/>
    </xf>
    <xf numFmtId="0" fontId="15" fillId="0" borderId="9" xfId="0" applyFont="1" applyBorder="1" applyAlignment="1">
      <alignment horizontal="center"/>
    </xf>
    <xf numFmtId="0" fontId="16" fillId="0" borderId="4" xfId="0" applyFont="1" applyBorder="1" applyAlignment="1">
      <alignment vertical="center"/>
    </xf>
    <xf numFmtId="0" fontId="16" fillId="0" borderId="6" xfId="0" applyFont="1" applyBorder="1" applyAlignment="1">
      <alignment vertical="center"/>
    </xf>
    <xf numFmtId="3" fontId="14" fillId="0" borderId="5" xfId="0" applyNumberFormat="1" applyFont="1" applyBorder="1" applyAlignment="1">
      <alignment horizontal="center" vertical="center"/>
    </xf>
    <xf numFmtId="3" fontId="14" fillId="0" borderId="9" xfId="0" applyNumberFormat="1" applyFont="1" applyBorder="1" applyAlignment="1">
      <alignment horizontal="center" vertical="center"/>
    </xf>
    <xf numFmtId="1" fontId="14" fillId="0" borderId="0" xfId="0" applyNumberFormat="1" applyFont="1" applyBorder="1" applyAlignment="1">
      <alignment horizontal="center" vertical="center"/>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3" fontId="15" fillId="0" borderId="9" xfId="0" applyNumberFormat="1" applyFont="1" applyBorder="1" applyAlignment="1">
      <alignment horizontal="center" vertical="center"/>
    </xf>
    <xf numFmtId="3" fontId="15" fillId="0" borderId="1" xfId="0" applyNumberFormat="1" applyFont="1" applyBorder="1" applyAlignment="1">
      <alignment horizontal="center" vertical="center"/>
    </xf>
    <xf numFmtId="3" fontId="15" fillId="0" borderId="50" xfId="0" applyNumberFormat="1" applyFont="1" applyBorder="1" applyAlignment="1">
      <alignment horizontal="center" vertical="center"/>
    </xf>
    <xf numFmtId="3" fontId="15" fillId="0" borderId="2" xfId="0" applyNumberFormat="1" applyFont="1" applyBorder="1" applyAlignment="1">
      <alignment horizontal="center" vertical="center"/>
    </xf>
    <xf numFmtId="164" fontId="15" fillId="0" borderId="25" xfId="0" applyNumberFormat="1" applyFont="1" applyBorder="1" applyAlignment="1">
      <alignment horizontal="center" vertical="center"/>
    </xf>
    <xf numFmtId="164" fontId="15" fillId="0" borderId="24" xfId="0" applyNumberFormat="1" applyFont="1" applyBorder="1" applyAlignment="1">
      <alignment horizontal="center" vertical="center"/>
    </xf>
    <xf numFmtId="0" fontId="18" fillId="0" borderId="0" xfId="0" applyFont="1"/>
    <xf numFmtId="0" fontId="19" fillId="0" borderId="0" xfId="0" applyFont="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wrapText="1"/>
    </xf>
    <xf numFmtId="0" fontId="3" fillId="0" borderId="4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7"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20"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25" xfId="0" applyFont="1" applyBorder="1" applyAlignment="1">
      <alignment horizontal="left" vertical="center"/>
    </xf>
    <xf numFmtId="0" fontId="15" fillId="0" borderId="27" xfId="0" applyFont="1" applyBorder="1" applyAlignment="1">
      <alignment horizontal="left" vertical="center"/>
    </xf>
    <xf numFmtId="0" fontId="15" fillId="0" borderId="7"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15" fillId="0" borderId="31" xfId="0" applyFont="1" applyBorder="1" applyAlignment="1">
      <alignment vertical="center"/>
    </xf>
    <xf numFmtId="0" fontId="15" fillId="0" borderId="33" xfId="0" applyFont="1"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3" fillId="0" borderId="0" xfId="0" applyFont="1" applyAlignment="1">
      <alignment horizontal="center"/>
    </xf>
    <xf numFmtId="0" fontId="3" fillId="0" borderId="31" xfId="0" applyFont="1" applyBorder="1" applyAlignment="1">
      <alignment vertical="center"/>
    </xf>
    <xf numFmtId="0" fontId="3" fillId="0" borderId="33"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6" fillId="0" borderId="0" xfId="0" applyFont="1" applyAlignment="1">
      <alignment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vertical="center"/>
    </xf>
    <xf numFmtId="0" fontId="15" fillId="0" borderId="0"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4" fillId="0" borderId="0" xfId="0" applyFont="1" applyAlignment="1">
      <alignment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1" fillId="0" borderId="0" xfId="0" applyFont="1" applyAlignment="1">
      <alignment wrapText="1"/>
    </xf>
    <xf numFmtId="0" fontId="3" fillId="0" borderId="0" xfId="0" applyFont="1" applyAlignment="1">
      <alignment horizontal="center" vertical="center"/>
    </xf>
    <xf numFmtId="0" fontId="2" fillId="0" borderId="0" xfId="0" applyFont="1" applyAlignment="1">
      <alignment wrapText="1"/>
    </xf>
    <xf numFmtId="0" fontId="3" fillId="0" borderId="40"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5" fillId="0" borderId="40"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21138211382"/>
          <c:y val="0.199481865284974"/>
          <c:w val="0.868667917448405"/>
          <c:h val="0.72020725388601"/>
        </c:manualLayout>
      </c:layout>
      <c:barChart>
        <c:barDir val="col"/>
        <c:grouping val="clustered"/>
        <c:varyColors val="0"/>
        <c:ser>
          <c:idx val="0"/>
          <c:order val="0"/>
          <c:tx>
            <c:strRef>
              <c:f>'F.3.1 p105'!$K$7</c:f>
              <c:strCache>
                <c:ptCount val="1"/>
                <c:pt idx="0">
                  <c:v>Mathematics (PhD)</c:v>
                </c:pt>
              </c:strCache>
            </c:strRef>
          </c:tx>
          <c:spPr>
            <a:solidFill>
              <a:srgbClr val="000000"/>
            </a:solidFill>
            <a:ln w="12700">
              <a:solidFill>
                <a:srgbClr val="000000"/>
              </a:solidFill>
              <a:prstDash val="solid"/>
            </a:ln>
          </c:spPr>
          <c:invertIfNegative val="0"/>
          <c:cat>
            <c:strRef>
              <c:f>'F.3.1 p105'!$L$6:$O$6</c:f>
              <c:strCache>
                <c:ptCount val="4"/>
                <c:pt idx="0">
                  <c:v>Tenured</c:v>
                </c:pt>
                <c:pt idx="1">
                  <c:v>Tenure-eligible</c:v>
                </c:pt>
                <c:pt idx="2">
                  <c:v>Other full-time</c:v>
                </c:pt>
                <c:pt idx="3">
                  <c:v>Postdocs</c:v>
                </c:pt>
              </c:strCache>
            </c:strRef>
          </c:cat>
          <c:val>
            <c:numRef>
              <c:f>'F.3.1 p105'!$L$7:$O$7</c:f>
              <c:numCache>
                <c:formatCode>General</c:formatCode>
                <c:ptCount val="4"/>
                <c:pt idx="0">
                  <c:v>13.8671622891077</c:v>
                </c:pt>
                <c:pt idx="1">
                  <c:v>26.01364934189637</c:v>
                </c:pt>
                <c:pt idx="2">
                  <c:v>35.73449394366725</c:v>
                </c:pt>
                <c:pt idx="3">
                  <c:v>20.32510547892771</c:v>
                </c:pt>
              </c:numCache>
            </c:numRef>
          </c:val>
          <c:extLst xmlns:c16r2="http://schemas.microsoft.com/office/drawing/2015/06/chart">
            <c:ext xmlns:c16="http://schemas.microsoft.com/office/drawing/2014/chart" uri="{C3380CC4-5D6E-409C-BE32-E72D297353CC}">
              <c16:uniqueId val="{00000000-BE8B-4080-8688-A0F830D8CB74}"/>
            </c:ext>
          </c:extLst>
        </c:ser>
        <c:ser>
          <c:idx val="1"/>
          <c:order val="1"/>
          <c:tx>
            <c:strRef>
              <c:f>'F.3.1 p105'!$K$8</c:f>
              <c:strCache>
                <c:ptCount val="1"/>
                <c:pt idx="0">
                  <c:v>Mathematics (MA)</c:v>
                </c:pt>
              </c:strCache>
            </c:strRef>
          </c:tx>
          <c:spPr>
            <a:solidFill>
              <a:schemeClr val="bg1">
                <a:lumMod val="95000"/>
              </a:schemeClr>
            </a:solidFill>
            <a:ln w="12700">
              <a:solidFill>
                <a:srgbClr val="000000"/>
              </a:solidFill>
              <a:prstDash val="solid"/>
            </a:ln>
          </c:spPr>
          <c:invertIfNegative val="0"/>
          <c:cat>
            <c:strRef>
              <c:f>'F.3.1 p105'!$L$6:$O$6</c:f>
              <c:strCache>
                <c:ptCount val="4"/>
                <c:pt idx="0">
                  <c:v>Tenured</c:v>
                </c:pt>
                <c:pt idx="1">
                  <c:v>Tenure-eligible</c:v>
                </c:pt>
                <c:pt idx="2">
                  <c:v>Other full-time</c:v>
                </c:pt>
                <c:pt idx="3">
                  <c:v>Postdocs</c:v>
                </c:pt>
              </c:strCache>
            </c:strRef>
          </c:cat>
          <c:val>
            <c:numRef>
              <c:f>'F.3.1 p105'!$L$8:$O$8</c:f>
              <c:numCache>
                <c:formatCode>General</c:formatCode>
                <c:ptCount val="4"/>
                <c:pt idx="0">
                  <c:v>25.59793898258066</c:v>
                </c:pt>
                <c:pt idx="1">
                  <c:v>40.85126037010037</c:v>
                </c:pt>
                <c:pt idx="2">
                  <c:v>51.24234575760148</c:v>
                </c:pt>
                <c:pt idx="3">
                  <c:v>9.048541465615124</c:v>
                </c:pt>
              </c:numCache>
            </c:numRef>
          </c:val>
          <c:extLst xmlns:c16r2="http://schemas.microsoft.com/office/drawing/2015/06/chart">
            <c:ext xmlns:c16="http://schemas.microsoft.com/office/drawing/2014/chart" uri="{C3380CC4-5D6E-409C-BE32-E72D297353CC}">
              <c16:uniqueId val="{00000001-BE8B-4080-8688-A0F830D8CB74}"/>
            </c:ext>
          </c:extLst>
        </c:ser>
        <c:ser>
          <c:idx val="2"/>
          <c:order val="2"/>
          <c:tx>
            <c:strRef>
              <c:f>'F.3.1 p105'!$K$9</c:f>
              <c:strCache>
                <c:ptCount val="1"/>
                <c:pt idx="0">
                  <c:v>Mathematics (BA)</c:v>
                </c:pt>
              </c:strCache>
            </c:strRef>
          </c:tx>
          <c:spPr>
            <a:solidFill>
              <a:schemeClr val="tx1">
                <a:lumMod val="50000"/>
                <a:lumOff val="50000"/>
              </a:schemeClr>
            </a:solidFill>
            <a:ln w="12700">
              <a:solidFill>
                <a:srgbClr val="000000"/>
              </a:solidFill>
              <a:prstDash val="solid"/>
            </a:ln>
          </c:spPr>
          <c:invertIfNegative val="0"/>
          <c:cat>
            <c:strRef>
              <c:f>'F.3.1 p105'!$L$6:$O$6</c:f>
              <c:strCache>
                <c:ptCount val="4"/>
                <c:pt idx="0">
                  <c:v>Tenured</c:v>
                </c:pt>
                <c:pt idx="1">
                  <c:v>Tenure-eligible</c:v>
                </c:pt>
                <c:pt idx="2">
                  <c:v>Other full-time</c:v>
                </c:pt>
                <c:pt idx="3">
                  <c:v>Postdocs</c:v>
                </c:pt>
              </c:strCache>
            </c:strRef>
          </c:cat>
          <c:val>
            <c:numRef>
              <c:f>'F.3.1 p105'!$L$9:$O$9</c:f>
              <c:numCache>
                <c:formatCode>General</c:formatCode>
                <c:ptCount val="4"/>
                <c:pt idx="0">
                  <c:v>28.79321527729305</c:v>
                </c:pt>
                <c:pt idx="1">
                  <c:v>39.36344529727589</c:v>
                </c:pt>
                <c:pt idx="2">
                  <c:v>47.33380981510685</c:v>
                </c:pt>
                <c:pt idx="3">
                  <c:v>37.52946278864495</c:v>
                </c:pt>
              </c:numCache>
            </c:numRef>
          </c:val>
          <c:extLst xmlns:c16r2="http://schemas.microsoft.com/office/drawing/2015/06/chart">
            <c:ext xmlns:c16="http://schemas.microsoft.com/office/drawing/2014/chart" uri="{C3380CC4-5D6E-409C-BE32-E72D297353CC}">
              <c16:uniqueId val="{00000002-BE8B-4080-8688-A0F830D8CB74}"/>
            </c:ext>
          </c:extLst>
        </c:ser>
        <c:ser>
          <c:idx val="3"/>
          <c:order val="3"/>
          <c:tx>
            <c:strRef>
              <c:f>'F.3.1 p105'!$K$10</c:f>
              <c:strCache>
                <c:ptCount val="1"/>
                <c:pt idx="0">
                  <c:v>Statistics (PhD &amp; MA)</c:v>
                </c:pt>
              </c:strCache>
            </c:strRef>
          </c:tx>
          <c:spPr>
            <a:pattFill prst="wdUpDiag">
              <a:fgClr>
                <a:srgbClr val="000000"/>
              </a:fgClr>
              <a:bgClr>
                <a:srgbClr val="FFFFFF"/>
              </a:bgClr>
            </a:pattFill>
            <a:ln w="12700">
              <a:solidFill>
                <a:srgbClr val="000000"/>
              </a:solidFill>
              <a:prstDash val="solid"/>
            </a:ln>
          </c:spPr>
          <c:invertIfNegative val="0"/>
          <c:cat>
            <c:strRef>
              <c:f>'F.3.1 p105'!$L$6:$O$6</c:f>
              <c:strCache>
                <c:ptCount val="4"/>
                <c:pt idx="0">
                  <c:v>Tenured</c:v>
                </c:pt>
                <c:pt idx="1">
                  <c:v>Tenure-eligible</c:v>
                </c:pt>
                <c:pt idx="2">
                  <c:v>Other full-time</c:v>
                </c:pt>
                <c:pt idx="3">
                  <c:v>Postdocs</c:v>
                </c:pt>
              </c:strCache>
            </c:strRef>
          </c:cat>
          <c:val>
            <c:numRef>
              <c:f>'F.3.1 p105'!$L$10:$O$10</c:f>
              <c:numCache>
                <c:formatCode>General</c:formatCode>
                <c:ptCount val="4"/>
                <c:pt idx="0">
                  <c:v>19.85454659692443</c:v>
                </c:pt>
                <c:pt idx="1">
                  <c:v>34.63173135304283</c:v>
                </c:pt>
                <c:pt idx="2">
                  <c:v>37.21387318194188</c:v>
                </c:pt>
                <c:pt idx="3">
                  <c:v>18.82081409987411</c:v>
                </c:pt>
              </c:numCache>
            </c:numRef>
          </c:val>
          <c:extLst xmlns:c16r2="http://schemas.microsoft.com/office/drawing/2015/06/chart">
            <c:ext xmlns:c16="http://schemas.microsoft.com/office/drawing/2014/chart" uri="{C3380CC4-5D6E-409C-BE32-E72D297353CC}">
              <c16:uniqueId val="{00000003-BE8B-4080-8688-A0F830D8CB74}"/>
            </c:ext>
          </c:extLst>
        </c:ser>
        <c:dLbls>
          <c:showLegendKey val="0"/>
          <c:showVal val="0"/>
          <c:showCatName val="0"/>
          <c:showSerName val="0"/>
          <c:showPercent val="0"/>
          <c:showBubbleSize val="0"/>
        </c:dLbls>
        <c:gapWidth val="100"/>
        <c:axId val="1331804736"/>
        <c:axId val="1427659264"/>
      </c:barChart>
      <c:catAx>
        <c:axId val="1331804736"/>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427659264"/>
        <c:crosses val="autoZero"/>
        <c:auto val="1"/>
        <c:lblAlgn val="ctr"/>
        <c:lblOffset val="100"/>
        <c:tickLblSkip val="1"/>
        <c:tickMarkSkip val="1"/>
        <c:noMultiLvlLbl val="0"/>
      </c:catAx>
      <c:valAx>
        <c:axId val="1427659264"/>
        <c:scaling>
          <c:orientation val="minMax"/>
        </c:scaling>
        <c:delete val="0"/>
        <c:axPos val="l"/>
        <c:majorGridlines>
          <c:spPr>
            <a:ln w="3175">
              <a:solidFill>
                <a:srgbClr val="969696"/>
              </a:solidFill>
              <a:prstDash val="solid"/>
            </a:ln>
          </c:spPr>
        </c:majorGridlines>
        <c:title>
          <c:tx>
            <c:rich>
              <a:bodyPr/>
              <a:lstStyle/>
              <a:p>
                <a:pPr>
                  <a:defRPr sz="900" b="0" i="0" u="none" strike="noStrike" baseline="0">
                    <a:solidFill>
                      <a:srgbClr val="000000"/>
                    </a:solidFill>
                    <a:latin typeface="Arial"/>
                    <a:ea typeface="Arial"/>
                    <a:cs typeface="Arial"/>
                  </a:defRPr>
                </a:pPr>
                <a:r>
                  <a:rPr lang="en-US"/>
                  <a:t>Percentage of Women</a:t>
                </a:r>
              </a:p>
            </c:rich>
          </c:tx>
          <c:layout>
            <c:manualLayout>
              <c:xMode val="edge"/>
              <c:yMode val="edge"/>
              <c:x val="0.0200290683745668"/>
              <c:y val="0.41709843865964"/>
            </c:manualLayout>
          </c:layout>
          <c:overlay val="0"/>
          <c:spPr>
            <a:noFill/>
            <a:ln w="25400">
              <a:noFill/>
            </a:ln>
          </c:spPr>
        </c:title>
        <c:numFmt formatCode="General" sourceLinked="1"/>
        <c:majorTickMark val="out"/>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31804736"/>
        <c:crosses val="autoZero"/>
        <c:crossBetween val="between"/>
      </c:valAx>
      <c:spPr>
        <a:noFill/>
        <a:ln w="12700">
          <a:solidFill>
            <a:srgbClr val="000000"/>
          </a:solidFill>
          <a:prstDash val="solid"/>
        </a:ln>
      </c:spPr>
    </c:plotArea>
    <c:legend>
      <c:legendPos val="r"/>
      <c:legendEntry>
        <c:idx val="0"/>
        <c:txPr>
          <a:bodyPr/>
          <a:lstStyle/>
          <a:p>
            <a:pPr>
              <a:defRPr sz="1400" b="0" i="0" u="none" strike="noStrike" baseline="0">
                <a:solidFill>
                  <a:srgbClr val="000000"/>
                </a:solidFill>
                <a:latin typeface="Arial"/>
                <a:ea typeface="Arial"/>
                <a:cs typeface="Arial"/>
              </a:defRPr>
            </a:pPr>
            <a:endParaRPr lang="en-US"/>
          </a:p>
        </c:txPr>
      </c:legendEntry>
      <c:legendEntry>
        <c:idx val="1"/>
        <c:txPr>
          <a:bodyPr/>
          <a:lstStyle/>
          <a:p>
            <a:pPr>
              <a:defRPr sz="1400" b="0" i="0" u="none" strike="noStrike" baseline="0">
                <a:solidFill>
                  <a:srgbClr val="000000"/>
                </a:solidFill>
                <a:latin typeface="Arial"/>
                <a:ea typeface="Arial"/>
                <a:cs typeface="Arial"/>
              </a:defRPr>
            </a:pPr>
            <a:endParaRPr lang="en-US"/>
          </a:p>
        </c:txPr>
      </c:legendEntry>
      <c:legendEntry>
        <c:idx val="2"/>
        <c:txPr>
          <a:bodyPr/>
          <a:lstStyle/>
          <a:p>
            <a:pPr>
              <a:defRPr sz="1400" b="0" i="0" u="none" strike="noStrike" baseline="0">
                <a:solidFill>
                  <a:srgbClr val="000000"/>
                </a:solidFill>
                <a:latin typeface="Arial"/>
                <a:ea typeface="Arial"/>
                <a:cs typeface="Arial"/>
              </a:defRPr>
            </a:pPr>
            <a:endParaRPr lang="en-US"/>
          </a:p>
        </c:txPr>
      </c:legendEntry>
      <c:legendEntry>
        <c:idx val="3"/>
        <c:txPr>
          <a:bodyPr/>
          <a:lstStyle/>
          <a:p>
            <a:pPr>
              <a:defRPr sz="1400" b="0" i="0" u="none" strike="noStrike" baseline="0">
                <a:solidFill>
                  <a:srgbClr val="000000"/>
                </a:solidFill>
                <a:latin typeface="Arial"/>
                <a:ea typeface="Arial"/>
                <a:cs typeface="Arial"/>
              </a:defRPr>
            </a:pPr>
            <a:endParaRPr lang="en-US"/>
          </a:p>
        </c:txPr>
      </c:legendEntry>
      <c:layout>
        <c:manualLayout>
          <c:xMode val="edge"/>
          <c:yMode val="edge"/>
          <c:x val="0.144734311862133"/>
          <c:y val="0.0200776654111544"/>
          <c:w val="0.424102474006165"/>
          <c:h val="0.397020773248485"/>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549249836921"/>
          <c:y val="0.0501568165850567"/>
          <c:w val="0.766471793765505"/>
          <c:h val="0.822097571136941"/>
        </c:manualLayout>
      </c:layout>
      <c:barChart>
        <c:barDir val="col"/>
        <c:grouping val="clustered"/>
        <c:varyColors val="0"/>
        <c:ser>
          <c:idx val="0"/>
          <c:order val="0"/>
          <c:tx>
            <c:v>Tenured &amp; TE Faculty</c:v>
          </c:tx>
          <c:spPr>
            <a:solidFill>
              <a:schemeClr val="bg1">
                <a:lumMod val="65000"/>
              </a:schemeClr>
            </a:solidFill>
            <a:ln w="12700">
              <a:solidFill>
                <a:srgbClr val="000000"/>
              </a:solidFill>
              <a:prstDash val="solid"/>
            </a:ln>
          </c:spPr>
          <c:invertIfNegative val="0"/>
          <c:cat>
            <c:strRef>
              <c:f>'F.4.1 p107'!$C$35:$L$35</c:f>
              <c:strCache>
                <c:ptCount val="10"/>
                <c:pt idx="0">
                  <c:v>&lt;30</c:v>
                </c:pt>
                <c:pt idx="1">
                  <c:v>30-34</c:v>
                </c:pt>
                <c:pt idx="2">
                  <c:v>35-39</c:v>
                </c:pt>
                <c:pt idx="3">
                  <c:v>40-44</c:v>
                </c:pt>
                <c:pt idx="4">
                  <c:v>45-49</c:v>
                </c:pt>
                <c:pt idx="5">
                  <c:v>50-54</c:v>
                </c:pt>
                <c:pt idx="6">
                  <c:v>55-59</c:v>
                </c:pt>
                <c:pt idx="7">
                  <c:v>60-64</c:v>
                </c:pt>
                <c:pt idx="8">
                  <c:v>65-69</c:v>
                </c:pt>
                <c:pt idx="9">
                  <c:v>&gt;69</c:v>
                </c:pt>
              </c:strCache>
            </c:strRef>
          </c:cat>
          <c:val>
            <c:numRef>
              <c:f>'F.4.1 p107'!$C$36:$L$36</c:f>
              <c:numCache>
                <c:formatCode>0.0</c:formatCode>
                <c:ptCount val="10"/>
                <c:pt idx="0">
                  <c:v>1.011947757008989</c:v>
                </c:pt>
                <c:pt idx="1">
                  <c:v>8.598238597897223</c:v>
                </c:pt>
                <c:pt idx="2">
                  <c:v>12.34908780532564</c:v>
                </c:pt>
                <c:pt idx="3">
                  <c:v>12.46899093474648</c:v>
                </c:pt>
                <c:pt idx="4">
                  <c:v>10.28973537369115</c:v>
                </c:pt>
                <c:pt idx="5">
                  <c:v>11.93730136135297</c:v>
                </c:pt>
                <c:pt idx="6">
                  <c:v>12.3396289843776</c:v>
                </c:pt>
                <c:pt idx="7">
                  <c:v>13.42198093599591</c:v>
                </c:pt>
                <c:pt idx="8">
                  <c:v>8.554333768793438</c:v>
                </c:pt>
                <c:pt idx="9">
                  <c:v>9.028754480810594</c:v>
                </c:pt>
              </c:numCache>
            </c:numRef>
          </c:val>
          <c:extLst xmlns:c16r2="http://schemas.microsoft.com/office/drawing/2015/06/chart">
            <c:ext xmlns:c16="http://schemas.microsoft.com/office/drawing/2014/chart" uri="{C3380CC4-5D6E-409C-BE32-E72D297353CC}">
              <c16:uniqueId val="{00000000-A3BB-4894-AEC4-26144292B4F4}"/>
            </c:ext>
          </c:extLst>
        </c:ser>
        <c:dLbls>
          <c:showLegendKey val="0"/>
          <c:showVal val="0"/>
          <c:showCatName val="0"/>
          <c:showSerName val="0"/>
          <c:showPercent val="0"/>
          <c:showBubbleSize val="0"/>
        </c:dLbls>
        <c:gapWidth val="100"/>
        <c:axId val="1730179248"/>
        <c:axId val="1325541792"/>
      </c:barChart>
      <c:catAx>
        <c:axId val="173017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25541792"/>
        <c:crosses val="autoZero"/>
        <c:auto val="1"/>
        <c:lblAlgn val="ctr"/>
        <c:lblOffset val="100"/>
        <c:tickLblSkip val="1"/>
        <c:tickMarkSkip val="1"/>
        <c:noMultiLvlLbl val="0"/>
      </c:catAx>
      <c:valAx>
        <c:axId val="1325541792"/>
        <c:scaling>
          <c:orientation val="minMax"/>
          <c:max val="18.0"/>
        </c:scaling>
        <c:delete val="0"/>
        <c:axPos val="l"/>
        <c:majorGridlines/>
        <c:title>
          <c:tx>
            <c:rich>
              <a:bodyPr/>
              <a:lstStyle/>
              <a:p>
                <a:pPr>
                  <a:defRPr sz="900" b="0" i="0" u="none" strike="noStrike" baseline="0">
                    <a:solidFill>
                      <a:srgbClr val="000000"/>
                    </a:solidFill>
                    <a:latin typeface="Arial"/>
                    <a:ea typeface="Arial"/>
                    <a:cs typeface="Arial"/>
                  </a:defRPr>
                </a:pPr>
                <a:r>
                  <a:rPr lang="en-US"/>
                  <a:t>Percentage of Faculty</a:t>
                </a:r>
              </a:p>
            </c:rich>
          </c:tx>
          <c:layout>
            <c:manualLayout>
              <c:xMode val="edge"/>
              <c:yMode val="edge"/>
              <c:x val="0.00978473581213307"/>
              <c:y val="0.282131990554472"/>
            </c:manualLayout>
          </c:layout>
          <c:overlay val="0"/>
          <c:spPr>
            <a:noFill/>
            <a:ln w="25400">
              <a:noFill/>
            </a:ln>
          </c:spPr>
        </c:title>
        <c:numFmt formatCode="0.0" sourceLinked="1"/>
        <c:majorTickMark val="out"/>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0179248"/>
        <c:crosses val="autoZero"/>
        <c:crossBetween val="between"/>
        <c:minorUnit val="0.5"/>
      </c:valAx>
      <c:spPr>
        <a:noFill/>
        <a:ln w="3175">
          <a:solidFill>
            <a:srgbClr val="000000"/>
          </a:solidFill>
          <a:prstDash val="solid"/>
        </a:ln>
      </c:spPr>
    </c:plotArea>
    <c:legend>
      <c:legendPos val="r"/>
      <c:legendEntry>
        <c:idx val="0"/>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0.587084148727984"/>
          <c:y val="0.10924034495688"/>
          <c:w val="0.382909328114808"/>
          <c:h val="0.0877742946708464"/>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422572178478"/>
          <c:y val="0.0493828648933765"/>
          <c:w val="0.732940459214252"/>
          <c:h val="0.820990128852385"/>
        </c:manualLayout>
      </c:layout>
      <c:barChart>
        <c:barDir val="col"/>
        <c:grouping val="clustered"/>
        <c:varyColors val="0"/>
        <c:ser>
          <c:idx val="0"/>
          <c:order val="0"/>
          <c:tx>
            <c:v>Tenured &amp; TE Faculty</c:v>
          </c:tx>
          <c:spPr>
            <a:solidFill>
              <a:schemeClr val="bg1">
                <a:lumMod val="65000"/>
              </a:schemeClr>
            </a:solidFill>
            <a:ln w="12700">
              <a:solidFill>
                <a:srgbClr val="000000"/>
              </a:solidFill>
              <a:prstDash val="solid"/>
            </a:ln>
          </c:spPr>
          <c:invertIfNegative val="0"/>
          <c:cat>
            <c:strRef>
              <c:f>'F.4.2 p107'!$C$30:$L$30</c:f>
              <c:strCache>
                <c:ptCount val="10"/>
                <c:pt idx="0">
                  <c:v>&lt;30</c:v>
                </c:pt>
                <c:pt idx="1">
                  <c:v>30-34</c:v>
                </c:pt>
                <c:pt idx="2">
                  <c:v>35-39</c:v>
                </c:pt>
                <c:pt idx="3">
                  <c:v>40-44</c:v>
                </c:pt>
                <c:pt idx="4">
                  <c:v>45-49</c:v>
                </c:pt>
                <c:pt idx="5">
                  <c:v>50-54</c:v>
                </c:pt>
                <c:pt idx="6">
                  <c:v>55-59</c:v>
                </c:pt>
                <c:pt idx="7">
                  <c:v>60-64</c:v>
                </c:pt>
                <c:pt idx="8">
                  <c:v>65-69</c:v>
                </c:pt>
                <c:pt idx="9">
                  <c:v>&gt;69</c:v>
                </c:pt>
              </c:strCache>
            </c:strRef>
          </c:cat>
          <c:val>
            <c:numRef>
              <c:f>'F.4.2 p107'!$C$31:$L$31</c:f>
              <c:numCache>
                <c:formatCode>0.0</c:formatCode>
                <c:ptCount val="10"/>
                <c:pt idx="0">
                  <c:v>2.097450760697452</c:v>
                </c:pt>
                <c:pt idx="1">
                  <c:v>7.899660163158723</c:v>
                </c:pt>
                <c:pt idx="2">
                  <c:v>12.3997851712611</c:v>
                </c:pt>
                <c:pt idx="3">
                  <c:v>12.17440019260508</c:v>
                </c:pt>
                <c:pt idx="4">
                  <c:v>14.1974942820368</c:v>
                </c:pt>
                <c:pt idx="5">
                  <c:v>13.92649523580232</c:v>
                </c:pt>
                <c:pt idx="6">
                  <c:v>11.40147972553777</c:v>
                </c:pt>
                <c:pt idx="7">
                  <c:v>12.92280055188762</c:v>
                </c:pt>
                <c:pt idx="8">
                  <c:v>6.920318909558953</c:v>
                </c:pt>
                <c:pt idx="9">
                  <c:v>6.060115007454188</c:v>
                </c:pt>
              </c:numCache>
            </c:numRef>
          </c:val>
          <c:extLst xmlns:c16r2="http://schemas.microsoft.com/office/drawing/2015/06/chart">
            <c:ext xmlns:c16="http://schemas.microsoft.com/office/drawing/2014/chart" uri="{C3380CC4-5D6E-409C-BE32-E72D297353CC}">
              <c16:uniqueId val="{00000000-F60D-4EA5-BB30-D03F2FB25BB6}"/>
            </c:ext>
          </c:extLst>
        </c:ser>
        <c:dLbls>
          <c:showLegendKey val="0"/>
          <c:showVal val="0"/>
          <c:showCatName val="0"/>
          <c:showSerName val="0"/>
          <c:showPercent val="0"/>
          <c:showBubbleSize val="0"/>
        </c:dLbls>
        <c:gapWidth val="80"/>
        <c:axId val="1326334224"/>
        <c:axId val="1333035472"/>
      </c:barChart>
      <c:catAx>
        <c:axId val="132633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33035472"/>
        <c:crosses val="autoZero"/>
        <c:auto val="1"/>
        <c:lblAlgn val="ctr"/>
        <c:lblOffset val="100"/>
        <c:tickLblSkip val="1"/>
        <c:tickMarkSkip val="1"/>
        <c:noMultiLvlLbl val="0"/>
      </c:catAx>
      <c:valAx>
        <c:axId val="1333035472"/>
        <c:scaling>
          <c:orientation val="minMax"/>
          <c:max val="18.0"/>
        </c:scaling>
        <c:delete val="0"/>
        <c:axPos val="l"/>
        <c:majorGridlines/>
        <c:title>
          <c:tx>
            <c:rich>
              <a:bodyPr/>
              <a:lstStyle/>
              <a:p>
                <a:pPr>
                  <a:defRPr sz="900" b="0" i="0" u="none" strike="noStrike" baseline="0">
                    <a:solidFill>
                      <a:srgbClr val="000000"/>
                    </a:solidFill>
                    <a:latin typeface="Arial"/>
                    <a:ea typeface="Arial"/>
                    <a:cs typeface="Arial"/>
                  </a:defRPr>
                </a:pPr>
                <a:r>
                  <a:rPr lang="en-US"/>
                  <a:t>Percentage of Faculty</a:t>
                </a:r>
              </a:p>
            </c:rich>
          </c:tx>
          <c:layout>
            <c:manualLayout>
              <c:xMode val="edge"/>
              <c:yMode val="edge"/>
              <c:x val="0.00984251968503937"/>
              <c:y val="0.274692330125401"/>
            </c:manualLayout>
          </c:layout>
          <c:overlay val="0"/>
          <c:spPr>
            <a:noFill/>
            <a:ln w="25400">
              <a:noFill/>
            </a:ln>
          </c:spPr>
        </c:title>
        <c:numFmt formatCode="0.0" sourceLinked="1"/>
        <c:majorTickMark val="out"/>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26334224"/>
        <c:crosses val="autoZero"/>
        <c:crossBetween val="between"/>
        <c:minorUnit val="0.5"/>
      </c:valAx>
      <c:spPr>
        <a:noFill/>
        <a:ln w="3175">
          <a:solidFill>
            <a:srgbClr val="000000"/>
          </a:solidFill>
          <a:prstDash val="solid"/>
        </a:ln>
      </c:spPr>
    </c:plotArea>
    <c:legend>
      <c:legendPos val="r"/>
      <c:legendEntry>
        <c:idx val="0"/>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0.578047022852733"/>
          <c:y val="0.105112491945694"/>
          <c:w val="0.373359580052493"/>
          <c:h val="0.0864197530864197"/>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68827878185"/>
          <c:y val="0.0528054507188877"/>
          <c:w val="0.748005195888192"/>
          <c:h val="0.803000652931802"/>
        </c:manualLayout>
      </c:layout>
      <c:barChart>
        <c:barDir val="col"/>
        <c:grouping val="clustered"/>
        <c:varyColors val="0"/>
        <c:ser>
          <c:idx val="0"/>
          <c:order val="0"/>
          <c:tx>
            <c:v>Tenured &amp; TE Faculty</c:v>
          </c:tx>
          <c:spPr>
            <a:solidFill>
              <a:schemeClr val="bg1">
                <a:lumMod val="65000"/>
              </a:schemeClr>
            </a:solidFill>
            <a:ln w="12700">
              <a:solidFill>
                <a:srgbClr val="000000"/>
              </a:solidFill>
              <a:prstDash val="solid"/>
            </a:ln>
          </c:spPr>
          <c:invertIfNegative val="0"/>
          <c:cat>
            <c:strRef>
              <c:f>'F.4.3 p107'!$C$31:$L$31</c:f>
              <c:strCache>
                <c:ptCount val="10"/>
                <c:pt idx="0">
                  <c:v>&lt;30</c:v>
                </c:pt>
                <c:pt idx="1">
                  <c:v>30-34</c:v>
                </c:pt>
                <c:pt idx="2">
                  <c:v>35-39</c:v>
                </c:pt>
                <c:pt idx="3">
                  <c:v>40-44</c:v>
                </c:pt>
                <c:pt idx="4">
                  <c:v>45-49</c:v>
                </c:pt>
                <c:pt idx="5">
                  <c:v>50-54</c:v>
                </c:pt>
                <c:pt idx="6">
                  <c:v>55-59</c:v>
                </c:pt>
                <c:pt idx="7">
                  <c:v>60-64</c:v>
                </c:pt>
                <c:pt idx="8">
                  <c:v>65-69</c:v>
                </c:pt>
                <c:pt idx="9">
                  <c:v>&gt;69</c:v>
                </c:pt>
              </c:strCache>
            </c:strRef>
          </c:cat>
          <c:val>
            <c:numRef>
              <c:f>'F.4.3 p107'!$C$32:$L$32</c:f>
              <c:numCache>
                <c:formatCode>0.0</c:formatCode>
                <c:ptCount val="10"/>
                <c:pt idx="0">
                  <c:v>2.978745682328283</c:v>
                </c:pt>
                <c:pt idx="1">
                  <c:v>12.19320938549967</c:v>
                </c:pt>
                <c:pt idx="2">
                  <c:v>12.52098494396561</c:v>
                </c:pt>
                <c:pt idx="3">
                  <c:v>13.53677470631653</c:v>
                </c:pt>
                <c:pt idx="4">
                  <c:v>12.52137008512728</c:v>
                </c:pt>
                <c:pt idx="5">
                  <c:v>15.01350731292077</c:v>
                </c:pt>
                <c:pt idx="6">
                  <c:v>9.961630368518308</c:v>
                </c:pt>
                <c:pt idx="7">
                  <c:v>10.7686096832713</c:v>
                </c:pt>
                <c:pt idx="8">
                  <c:v>6.282274323329961</c:v>
                </c:pt>
                <c:pt idx="9">
                  <c:v>4.222893508722281</c:v>
                </c:pt>
              </c:numCache>
            </c:numRef>
          </c:val>
          <c:extLst xmlns:c16r2="http://schemas.microsoft.com/office/drawing/2015/06/chart">
            <c:ext xmlns:c16="http://schemas.microsoft.com/office/drawing/2014/chart" uri="{C3380CC4-5D6E-409C-BE32-E72D297353CC}">
              <c16:uniqueId val="{00000000-E142-4FED-847C-4648C8A1EE37}"/>
            </c:ext>
          </c:extLst>
        </c:ser>
        <c:dLbls>
          <c:showLegendKey val="0"/>
          <c:showVal val="0"/>
          <c:showCatName val="0"/>
          <c:showSerName val="0"/>
          <c:showPercent val="0"/>
          <c:showBubbleSize val="0"/>
        </c:dLbls>
        <c:gapWidth val="80"/>
        <c:axId val="1364731296"/>
        <c:axId val="1632641104"/>
      </c:barChart>
      <c:catAx>
        <c:axId val="1364731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632641104"/>
        <c:crosses val="autoZero"/>
        <c:auto val="1"/>
        <c:lblAlgn val="ctr"/>
        <c:lblOffset val="100"/>
        <c:tickLblSkip val="1"/>
        <c:tickMarkSkip val="1"/>
        <c:noMultiLvlLbl val="0"/>
      </c:catAx>
      <c:valAx>
        <c:axId val="1632641104"/>
        <c:scaling>
          <c:orientation val="minMax"/>
          <c:max val="18.0"/>
        </c:scaling>
        <c:delete val="0"/>
        <c:axPos val="l"/>
        <c:majorGridlines/>
        <c:title>
          <c:tx>
            <c:rich>
              <a:bodyPr/>
              <a:lstStyle/>
              <a:p>
                <a:pPr>
                  <a:defRPr sz="900" b="0" i="0" u="none" strike="noStrike" baseline="0">
                    <a:solidFill>
                      <a:srgbClr val="000000"/>
                    </a:solidFill>
                    <a:latin typeface="Arial"/>
                    <a:ea typeface="Arial"/>
                    <a:cs typeface="Arial"/>
                  </a:defRPr>
                </a:pPr>
                <a:r>
                  <a:rPr lang="en-US"/>
                  <a:t>Percentage of Faculty</a:t>
                </a:r>
              </a:p>
            </c:rich>
          </c:tx>
          <c:layout>
            <c:manualLayout>
              <c:xMode val="edge"/>
              <c:yMode val="edge"/>
              <c:x val="0.0094876660341556"/>
              <c:y val="0.270628102180297"/>
            </c:manualLayout>
          </c:layout>
          <c:overlay val="0"/>
          <c:spPr>
            <a:noFill/>
            <a:ln w="25400">
              <a:noFill/>
            </a:ln>
          </c:spPr>
        </c:title>
        <c:numFmt formatCode="0.0" sourceLinked="1"/>
        <c:majorTickMark val="out"/>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364731296"/>
        <c:crosses val="autoZero"/>
        <c:crossBetween val="between"/>
        <c:minorUnit val="0.5"/>
      </c:valAx>
      <c:spPr>
        <a:noFill/>
        <a:ln w="3175">
          <a:solidFill>
            <a:srgbClr val="000000"/>
          </a:solidFill>
          <a:prstDash val="solid"/>
        </a:ln>
      </c:spPr>
    </c:plotArea>
    <c:legend>
      <c:legendPos val="r"/>
      <c:legendEntry>
        <c:idx val="0"/>
        <c:txPr>
          <a:bodyPr/>
          <a:lstStyle/>
          <a:p>
            <a:pPr>
              <a:defRPr sz="1200" b="0" i="0" u="none" strike="noStrike" baseline="0">
                <a:solidFill>
                  <a:srgbClr val="000000"/>
                </a:solidFill>
                <a:latin typeface="Arial"/>
                <a:ea typeface="Arial"/>
                <a:cs typeface="Arial"/>
              </a:defRPr>
            </a:pPr>
            <a:endParaRPr lang="en-US"/>
          </a:p>
        </c:txPr>
      </c:legendEntry>
      <c:layout>
        <c:manualLayout>
          <c:xMode val="edge"/>
          <c:yMode val="edge"/>
          <c:x val="0.567682216912295"/>
          <c:y val="0.0741779654913701"/>
          <c:w val="0.405944480972465"/>
          <c:h val="0.0924092409240924"/>
        </c:manualLayout>
      </c:layout>
      <c:overlay val="0"/>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1200" verticalDpi="120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76200</xdr:rowOff>
    </xdr:from>
    <xdr:to>
      <xdr:col>6</xdr:col>
      <xdr:colOff>523875</xdr:colOff>
      <xdr:row>30</xdr:row>
      <xdr:rowOff>28575</xdr:rowOff>
    </xdr:to>
    <xdr:sp macro="" textlink="">
      <xdr:nvSpPr>
        <xdr:cNvPr id="2" name="TextBox 1"/>
        <xdr:cNvSpPr txBox="1"/>
      </xdr:nvSpPr>
      <xdr:spPr>
        <a:xfrm>
          <a:off x="790575" y="457200"/>
          <a:ext cx="4305300" cy="528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Green</a:t>
          </a:r>
          <a:r>
            <a:rPr lang="en-US" sz="1100" baseline="0"/>
            <a:t> tabs mark tables that are fully updated.</a:t>
          </a:r>
        </a:p>
        <a:p>
          <a:endParaRPr lang="en-US" sz="1100" baseline="0"/>
        </a:p>
        <a:p>
          <a:r>
            <a:rPr lang="en-US" sz="1100" baseline="0"/>
            <a:t>Yellow tabs show tables that are not quite complete.	</a:t>
          </a:r>
        </a:p>
        <a:p>
          <a:endParaRPr lang="en-US" sz="1100" baseline="0"/>
        </a:p>
        <a:p>
          <a:r>
            <a:rPr lang="en-US" sz="1100" baseline="0"/>
            <a:t>Purple tabs contain data that has been updated during March and April 2017. The summaries between doctoral and non-doctoral faculty were changed slightly.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5</xdr:row>
      <xdr:rowOff>85725</xdr:rowOff>
    </xdr:from>
    <xdr:to>
      <xdr:col>7</xdr:col>
      <xdr:colOff>180975</xdr:colOff>
      <xdr:row>32</xdr:row>
      <xdr:rowOff>188803</xdr:rowOff>
    </xdr:to>
    <xdr:grpSp>
      <xdr:nvGrpSpPr>
        <xdr:cNvPr id="1031" name="Group 3"/>
        <xdr:cNvGrpSpPr>
          <a:grpSpLocks/>
        </xdr:cNvGrpSpPr>
      </xdr:nvGrpSpPr>
      <xdr:grpSpPr bwMode="auto">
        <a:xfrm>
          <a:off x="704850" y="847725"/>
          <a:ext cx="4695825" cy="4084528"/>
          <a:chOff x="34" y="-6"/>
          <a:chExt cx="533" cy="409"/>
        </a:xfrm>
      </xdr:grpSpPr>
      <xdr:graphicFrame macro="">
        <xdr:nvGraphicFramePr>
          <xdr:cNvPr id="1032" name="Chart 1"/>
          <xdr:cNvGraphicFramePr>
            <a:graphicFrameLocks/>
          </xdr:cNvGraphicFramePr>
        </xdr:nvGraphicFramePr>
        <xdr:xfrm>
          <a:off x="34" y="-6"/>
          <a:ext cx="533" cy="37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26" name="Text Box 2"/>
          <xdr:cNvSpPr txBox="1">
            <a:spLocks noChangeArrowheads="1"/>
          </xdr:cNvSpPr>
        </xdr:nvSpPr>
        <xdr:spPr bwMode="auto">
          <a:xfrm>
            <a:off x="73" y="388"/>
            <a:ext cx="2" cy="15"/>
          </a:xfrm>
          <a:prstGeom prst="rect">
            <a:avLst/>
          </a:prstGeom>
          <a:noFill/>
          <a:ln w="9525">
            <a:noFill/>
            <a:miter lim="800000"/>
            <a:headEnd/>
            <a:tailEnd/>
          </a:ln>
        </xdr:spPr>
        <xdr:txBody>
          <a:bodyPr wrap="none" lIns="18288" tIns="22860" rIns="0" bIns="0" anchor="t" upright="1">
            <a:spAutoFit/>
          </a:bodyPr>
          <a:lstStyle/>
          <a:p>
            <a:pPr algn="l" rtl="0">
              <a:defRPr sz="1000"/>
            </a:pPr>
            <a:endParaRPr lang="en-US" sz="900" b="0" i="0" strike="noStrike">
              <a:solidFill>
                <a:srgbClr val="000000"/>
              </a:solidFill>
              <a:latin typeface="Arial"/>
              <a:cs typeface="Aria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4</xdr:row>
      <xdr:rowOff>38100</xdr:rowOff>
    </xdr:from>
    <xdr:to>
      <xdr:col>7</xdr:col>
      <xdr:colOff>847725</xdr:colOff>
      <xdr:row>27</xdr:row>
      <xdr:rowOff>57150</xdr:rowOff>
    </xdr:to>
    <xdr:grpSp>
      <xdr:nvGrpSpPr>
        <xdr:cNvPr id="4103" name="Group 3"/>
        <xdr:cNvGrpSpPr>
          <a:grpSpLocks/>
        </xdr:cNvGrpSpPr>
      </xdr:nvGrpSpPr>
      <xdr:grpSpPr bwMode="auto">
        <a:xfrm>
          <a:off x="904875" y="647700"/>
          <a:ext cx="4867275" cy="3371850"/>
          <a:chOff x="15" y="4"/>
          <a:chExt cx="511" cy="354"/>
        </a:xfrm>
      </xdr:grpSpPr>
      <xdr:graphicFrame macro="">
        <xdr:nvGraphicFramePr>
          <xdr:cNvPr id="4104" name="Chart 1"/>
          <xdr:cNvGraphicFramePr>
            <a:graphicFrameLocks/>
          </xdr:cNvGraphicFramePr>
        </xdr:nvGraphicFramePr>
        <xdr:xfrm>
          <a:off x="15" y="4"/>
          <a:ext cx="511" cy="31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098" name="Text Box 2"/>
          <xdr:cNvSpPr txBox="1">
            <a:spLocks noChangeArrowheads="1"/>
          </xdr:cNvSpPr>
        </xdr:nvSpPr>
        <xdr:spPr bwMode="auto">
          <a:xfrm>
            <a:off x="38" y="319"/>
            <a:ext cx="443" cy="39"/>
          </a:xfrm>
          <a:prstGeom prst="rect">
            <a:avLst/>
          </a:prstGeom>
          <a:noFill/>
          <a:ln w="9525">
            <a:noFill/>
            <a:miter lim="800000"/>
            <a:headEnd/>
            <a:tailEnd/>
          </a:ln>
        </xdr:spPr>
        <xdr:txBody>
          <a:bodyPr wrap="none" lIns="18288" tIns="22860" rIns="0" bIns="0" anchor="t" upright="1">
            <a:noAutofit/>
          </a:bodyPr>
          <a:lstStyle/>
          <a:p>
            <a:pPr algn="l" rtl="0">
              <a:defRPr sz="1000"/>
            </a:pPr>
            <a:r>
              <a:rPr lang="en-US" sz="900" b="1" i="0" strike="noStrike">
                <a:solidFill>
                  <a:srgbClr val="000000"/>
                </a:solidFill>
                <a:latin typeface="Arial"/>
                <a:cs typeface="Arial"/>
              </a:rPr>
              <a:t>FIGURE F.4.1</a:t>
            </a:r>
            <a:r>
              <a:rPr lang="en-US" sz="900" b="0" i="0" strike="noStrike">
                <a:solidFill>
                  <a:srgbClr val="000000"/>
                </a:solidFill>
                <a:latin typeface="Arial"/>
                <a:cs typeface="Arial"/>
              </a:rPr>
              <a:t>  Percentage of tenured and tenure-eligible faculty in doctoral math-</a:t>
            </a:r>
          </a:p>
          <a:p>
            <a:pPr algn="l" rtl="0">
              <a:defRPr sz="1000"/>
            </a:pPr>
            <a:r>
              <a:rPr lang="en-US" sz="900" b="0" i="0" strike="noStrike">
                <a:solidFill>
                  <a:srgbClr val="000000"/>
                </a:solidFill>
                <a:latin typeface="Arial"/>
                <a:cs typeface="Arial"/>
              </a:rPr>
              <a:t>ematics departments in various age groups in fall 2015.</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57675</xdr:colOff>
      <xdr:row>2</xdr:row>
      <xdr:rowOff>104775</xdr:rowOff>
    </xdr:from>
    <xdr:to>
      <xdr:col>7</xdr:col>
      <xdr:colOff>657225</xdr:colOff>
      <xdr:row>24</xdr:row>
      <xdr:rowOff>76200</xdr:rowOff>
    </xdr:to>
    <xdr:grpSp>
      <xdr:nvGrpSpPr>
        <xdr:cNvPr id="5128" name="Group 4"/>
        <xdr:cNvGrpSpPr>
          <a:grpSpLocks/>
        </xdr:cNvGrpSpPr>
      </xdr:nvGrpSpPr>
      <xdr:grpSpPr bwMode="auto">
        <a:xfrm>
          <a:off x="819675" y="409575"/>
          <a:ext cx="5085825" cy="3371850"/>
          <a:chOff x="1" y="11"/>
          <a:chExt cx="508" cy="349"/>
        </a:xfrm>
      </xdr:grpSpPr>
      <xdr:graphicFrame macro="">
        <xdr:nvGraphicFramePr>
          <xdr:cNvPr id="5129" name="Chart 1"/>
          <xdr:cNvGraphicFramePr>
            <a:graphicFrameLocks/>
          </xdr:cNvGraphicFramePr>
        </xdr:nvGraphicFramePr>
        <xdr:xfrm>
          <a:off x="1" y="11"/>
          <a:ext cx="508" cy="32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122" name="Text Box 2"/>
          <xdr:cNvSpPr txBox="1">
            <a:spLocks noChangeArrowheads="1"/>
          </xdr:cNvSpPr>
        </xdr:nvSpPr>
        <xdr:spPr bwMode="auto">
          <a:xfrm>
            <a:off x="33" y="321"/>
            <a:ext cx="435" cy="39"/>
          </a:xfrm>
          <a:prstGeom prst="rect">
            <a:avLst/>
          </a:prstGeom>
          <a:noFill/>
          <a:ln w="9525">
            <a:noFill/>
            <a:miter lim="800000"/>
            <a:headEnd/>
            <a:tailEnd/>
          </a:ln>
        </xdr:spPr>
        <xdr:txBody>
          <a:bodyPr wrap="none" lIns="18288" tIns="22860" rIns="0" bIns="0" anchor="t" upright="1">
            <a:noAutofit/>
          </a:bodyPr>
          <a:lstStyle/>
          <a:p>
            <a:pPr algn="l" rtl="0">
              <a:defRPr sz="1000"/>
            </a:pPr>
            <a:r>
              <a:rPr lang="en-US" sz="900" b="1" i="0" strike="noStrike">
                <a:solidFill>
                  <a:srgbClr val="000000"/>
                </a:solidFill>
                <a:latin typeface="Arial"/>
                <a:cs typeface="Arial"/>
              </a:rPr>
              <a:t>FIGURE F.4.2</a:t>
            </a:r>
            <a:r>
              <a:rPr lang="en-US" sz="900" b="0" i="0" strike="noStrike">
                <a:solidFill>
                  <a:srgbClr val="000000"/>
                </a:solidFill>
                <a:latin typeface="Arial"/>
                <a:cs typeface="Arial"/>
              </a:rPr>
              <a:t>  Percentage of tenured and tenure-eligible faculty in masters-level</a:t>
            </a:r>
          </a:p>
          <a:p>
            <a:pPr algn="l" rtl="0">
              <a:defRPr sz="1000"/>
            </a:pPr>
            <a:r>
              <a:rPr lang="en-US" sz="900" b="0" i="0" strike="noStrike">
                <a:solidFill>
                  <a:srgbClr val="000000"/>
                </a:solidFill>
                <a:latin typeface="Arial"/>
                <a:cs typeface="Arial"/>
              </a:rPr>
              <a:t>mathematics departments belonging to various age groups in fall 2015.</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119921</xdr:colOff>
      <xdr:row>3</xdr:row>
      <xdr:rowOff>0</xdr:rowOff>
    </xdr:from>
    <xdr:to>
      <xdr:col>7</xdr:col>
      <xdr:colOff>739046</xdr:colOff>
      <xdr:row>26</xdr:row>
      <xdr:rowOff>57150</xdr:rowOff>
    </xdr:to>
    <xdr:grpSp>
      <xdr:nvGrpSpPr>
        <xdr:cNvPr id="6151" name="Group 3"/>
        <xdr:cNvGrpSpPr>
          <a:grpSpLocks/>
        </xdr:cNvGrpSpPr>
      </xdr:nvGrpSpPr>
      <xdr:grpSpPr bwMode="auto">
        <a:xfrm>
          <a:off x="729521" y="457200"/>
          <a:ext cx="4676775" cy="3562350"/>
          <a:chOff x="6" y="0"/>
          <a:chExt cx="527" cy="328"/>
        </a:xfrm>
      </xdr:grpSpPr>
      <xdr:graphicFrame macro="">
        <xdr:nvGraphicFramePr>
          <xdr:cNvPr id="6152" name="Chart 1"/>
          <xdr:cNvGraphicFramePr>
            <a:graphicFrameLocks/>
          </xdr:cNvGraphicFramePr>
        </xdr:nvGraphicFramePr>
        <xdr:xfrm>
          <a:off x="6" y="0"/>
          <a:ext cx="527" cy="30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146" name="Text Box 2"/>
          <xdr:cNvSpPr txBox="1">
            <a:spLocks noChangeArrowheads="1"/>
          </xdr:cNvSpPr>
        </xdr:nvSpPr>
        <xdr:spPr bwMode="auto">
          <a:xfrm>
            <a:off x="21" y="288"/>
            <a:ext cx="469" cy="40"/>
          </a:xfrm>
          <a:prstGeom prst="rect">
            <a:avLst/>
          </a:prstGeom>
          <a:noFill/>
          <a:ln w="9525">
            <a:noFill/>
            <a:miter lim="800000"/>
            <a:headEnd/>
            <a:tailEnd/>
          </a:ln>
        </xdr:spPr>
        <xdr:txBody>
          <a:bodyPr wrap="square" lIns="18288" tIns="22860" rIns="0" bIns="0" anchor="t" upright="1">
            <a:noAutofit/>
          </a:bodyPr>
          <a:lstStyle/>
          <a:p>
            <a:pPr algn="l" rtl="0">
              <a:defRPr sz="1000"/>
            </a:pPr>
            <a:r>
              <a:rPr lang="en-US" sz="900" b="1" i="0" strike="noStrike">
                <a:solidFill>
                  <a:srgbClr val="000000"/>
                </a:solidFill>
                <a:latin typeface="Arial"/>
                <a:cs typeface="Arial"/>
              </a:rPr>
              <a:t>FIGURE F.4.3</a:t>
            </a:r>
            <a:r>
              <a:rPr lang="en-US" sz="900" b="0" i="0" strike="noStrike">
                <a:solidFill>
                  <a:srgbClr val="000000"/>
                </a:solidFill>
                <a:latin typeface="Arial"/>
                <a:cs typeface="Arial"/>
              </a:rPr>
              <a:t>  Percentage of tenured and tenure-eligible faculty in bachelors-level mathematics departments belonging to various age groups in fall 2015.</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714375</xdr:colOff>
      <xdr:row>2</xdr:row>
      <xdr:rowOff>1</xdr:rowOff>
    </xdr:from>
    <xdr:to>
      <xdr:col>14</xdr:col>
      <xdr:colOff>495300</xdr:colOff>
      <xdr:row>6</xdr:row>
      <xdr:rowOff>438151</xdr:rowOff>
    </xdr:to>
    <xdr:sp macro="" textlink="">
      <xdr:nvSpPr>
        <xdr:cNvPr id="2" name="TextBox 1"/>
        <xdr:cNvSpPr txBox="1"/>
      </xdr:nvSpPr>
      <xdr:spPr>
        <a:xfrm>
          <a:off x="7877175" y="304801"/>
          <a:ext cx="435292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These data are drawn from the following Excel files:</a:t>
          </a:r>
          <a:endParaRPr lang="en-US">
            <a:effectLst/>
          </a:endParaRPr>
        </a:p>
        <a:p>
          <a:r>
            <a:rPr lang="en-US" sz="1100">
              <a:solidFill>
                <a:schemeClr val="dk1"/>
              </a:solidFill>
              <a:effectLst/>
              <a:latin typeface="+mn-lt"/>
              <a:ea typeface="+mn-ea"/>
              <a:cs typeface="+mn-cs"/>
            </a:rPr>
            <a:t>"K:\pps\dept\CBMS Surveys\CBMS 2015\_Annual Survey Data Analysis\Faculty Race data\Race-ethnicity analysis.xlsx"</a:t>
          </a:r>
          <a:endParaRPr lang="en-US">
            <a:effectLst/>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6</xdr:row>
      <xdr:rowOff>257175</xdr:rowOff>
    </xdr:from>
    <xdr:to>
      <xdr:col>15</xdr:col>
      <xdr:colOff>657225</xdr:colOff>
      <xdr:row>9</xdr:row>
      <xdr:rowOff>200025</xdr:rowOff>
    </xdr:to>
    <xdr:sp macro="" textlink="">
      <xdr:nvSpPr>
        <xdr:cNvPr id="2" name="TextBox 1"/>
        <xdr:cNvSpPr txBox="1"/>
      </xdr:nvSpPr>
      <xdr:spPr>
        <a:xfrm>
          <a:off x="7877175" y="7896225"/>
          <a:ext cx="43719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These data are drawn from the following Excel files:</a:t>
          </a:r>
          <a:endParaRPr lang="en-US">
            <a:effectLst/>
          </a:endParaRPr>
        </a:p>
        <a:p>
          <a:r>
            <a:rPr lang="en-US" sz="1100">
              <a:solidFill>
                <a:schemeClr val="dk1"/>
              </a:solidFill>
              <a:effectLst/>
              <a:latin typeface="+mn-lt"/>
              <a:ea typeface="+mn-ea"/>
              <a:cs typeface="+mn-cs"/>
            </a:rPr>
            <a:t>"K:\pps\dept\CBMS Surveys\CBMS 2015\_Annual Survey Data Analysis\Faculty Race data\Race-ethnicity analysis.xlsx"</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 Id="rId2"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 Id="rId2"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
  <sheetViews>
    <sheetView workbookViewId="0">
      <selection activeCell="I31" sqref="I31"/>
    </sheetView>
  </sheetViews>
  <sheetFormatPr baseColWidth="10" defaultColWidth="8.7109375" defaultRowHeight="16"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1:L37"/>
  <sheetViews>
    <sheetView workbookViewId="0">
      <selection activeCell="J27" sqref="J27"/>
    </sheetView>
  </sheetViews>
  <sheetFormatPr baseColWidth="10" defaultColWidth="8.85546875" defaultRowHeight="12" x14ac:dyDescent="0.15"/>
  <cols>
    <col min="1" max="1" width="7.140625" style="1" customWidth="1"/>
    <col min="2" max="2" width="2.85546875" style="1" customWidth="1"/>
    <col min="3" max="16384" width="8.85546875" style="1"/>
  </cols>
  <sheetData>
    <row r="1" spans="2:2" x14ac:dyDescent="0.15">
      <c r="B1" s="55" t="s">
        <v>104</v>
      </c>
    </row>
    <row r="23" spans="3:12" x14ac:dyDescent="0.15">
      <c r="C23" s="3"/>
    </row>
    <row r="30" spans="3:12" x14ac:dyDescent="0.15">
      <c r="C30" s="55" t="s">
        <v>104</v>
      </c>
    </row>
    <row r="31" spans="3:12" x14ac:dyDescent="0.15">
      <c r="C31" s="4" t="s">
        <v>35</v>
      </c>
      <c r="D31" s="4" t="s">
        <v>36</v>
      </c>
      <c r="E31" s="4" t="s">
        <v>37</v>
      </c>
      <c r="F31" s="4" t="s">
        <v>38</v>
      </c>
      <c r="G31" s="4" t="s">
        <v>39</v>
      </c>
      <c r="H31" s="4" t="s">
        <v>40</v>
      </c>
      <c r="I31" s="4" t="s">
        <v>41</v>
      </c>
      <c r="J31" s="4" t="s">
        <v>42</v>
      </c>
      <c r="K31" s="4" t="s">
        <v>43</v>
      </c>
      <c r="L31" s="4" t="s">
        <v>44</v>
      </c>
    </row>
    <row r="32" spans="3:12" x14ac:dyDescent="0.15">
      <c r="C32" s="84">
        <v>2.9787456823282832</v>
      </c>
      <c r="D32" s="84">
        <v>12.193209385499669</v>
      </c>
      <c r="E32" s="84">
        <v>12.52098494396561</v>
      </c>
      <c r="F32" s="84">
        <v>13.536774706316528</v>
      </c>
      <c r="G32" s="84">
        <v>12.521370085127279</v>
      </c>
      <c r="H32" s="84">
        <v>15.013507312920774</v>
      </c>
      <c r="I32" s="84">
        <v>9.9616303685183087</v>
      </c>
      <c r="J32" s="84">
        <v>10.768609683271297</v>
      </c>
      <c r="K32" s="84">
        <v>6.2822743233299612</v>
      </c>
      <c r="L32" s="84">
        <v>4.2228935087222812</v>
      </c>
    </row>
    <row r="36" spans="3:12" x14ac:dyDescent="0.15">
      <c r="C36" s="1" t="s">
        <v>105</v>
      </c>
    </row>
    <row r="37" spans="3:12" x14ac:dyDescent="0.15">
      <c r="C37" s="84">
        <v>3.5785319757334428</v>
      </c>
      <c r="D37" s="84">
        <v>10.233126561625493</v>
      </c>
      <c r="E37" s="84">
        <v>10.809264368770668</v>
      </c>
      <c r="F37" s="84">
        <v>11.97451041458117</v>
      </c>
      <c r="G37" s="84">
        <v>15.919070521309319</v>
      </c>
      <c r="H37" s="84">
        <v>12.729843563002536</v>
      </c>
      <c r="I37" s="84">
        <v>11.392773754950875</v>
      </c>
      <c r="J37" s="84">
        <v>13.213698603295695</v>
      </c>
      <c r="K37" s="84">
        <v>7.816678693586784</v>
      </c>
      <c r="L37" s="84">
        <v>2.3325015431440064</v>
      </c>
    </row>
  </sheetData>
  <phoneticPr fontId="2" type="noConversion"/>
  <pageMargins left="1" right="1" top="1" bottom="1" header="0.5" footer="0.5"/>
  <pageSetup orientation="portrait" r:id="rId1"/>
  <headerFooter alignWithMargins="0">
    <oddFooter>&amp;L&amp;9&amp;F: &amp;A&amp;R&amp;9&amp;D: &amp;T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2:H55"/>
  <sheetViews>
    <sheetView topLeftCell="A25" workbookViewId="0">
      <selection activeCell="K29" sqref="K29"/>
    </sheetView>
  </sheetViews>
  <sheetFormatPr baseColWidth="10" defaultColWidth="8.85546875" defaultRowHeight="12" x14ac:dyDescent="0.15"/>
  <cols>
    <col min="1" max="1" width="8.85546875" style="1"/>
    <col min="2" max="2" width="22.42578125" style="1" customWidth="1"/>
    <col min="3" max="4" width="8" style="4" customWidth="1"/>
    <col min="5" max="5" width="9.42578125" style="4" customWidth="1"/>
    <col min="6" max="6" width="8.42578125" style="4" customWidth="1"/>
    <col min="7" max="7" width="9.42578125" style="4" customWidth="1"/>
    <col min="8" max="16384" width="8.85546875" style="1"/>
  </cols>
  <sheetData>
    <row r="2" spans="2:8" s="6" customFormat="1" x14ac:dyDescent="0.2">
      <c r="B2" s="37"/>
      <c r="C2" s="36"/>
      <c r="D2" s="36"/>
      <c r="E2" s="36"/>
      <c r="F2" s="36"/>
      <c r="G2" s="36"/>
    </row>
    <row r="3" spans="2:8" s="6" customFormat="1" x14ac:dyDescent="0.2">
      <c r="B3" s="37"/>
      <c r="C3" s="36"/>
      <c r="D3" s="36"/>
      <c r="E3" s="36"/>
      <c r="F3" s="36"/>
      <c r="G3" s="36"/>
    </row>
    <row r="4" spans="2:8" s="6" customFormat="1" x14ac:dyDescent="0.2">
      <c r="B4" s="37"/>
      <c r="C4" s="36"/>
      <c r="D4" s="36"/>
      <c r="E4" s="36"/>
      <c r="F4" s="36"/>
      <c r="G4" s="36"/>
    </row>
    <row r="5" spans="2:8" s="6" customFormat="1" ht="16" x14ac:dyDescent="0.2">
      <c r="B5" s="120" t="s">
        <v>90</v>
      </c>
      <c r="C5" s="36"/>
      <c r="D5" s="36"/>
      <c r="E5" s="36"/>
      <c r="F5" s="36"/>
      <c r="G5" s="36"/>
    </row>
    <row r="6" spans="2:8" s="6" customFormat="1" x14ac:dyDescent="0.2">
      <c r="C6" s="36"/>
      <c r="D6" s="36"/>
      <c r="E6" s="36"/>
      <c r="F6" s="36"/>
      <c r="G6" s="36"/>
    </row>
    <row r="7" spans="2:8" s="6" customFormat="1" ht="37.5" customHeight="1" x14ac:dyDescent="0.15">
      <c r="B7" s="298" t="s">
        <v>91</v>
      </c>
      <c r="C7" s="298"/>
      <c r="D7" s="298"/>
      <c r="E7" s="298"/>
      <c r="F7" s="298"/>
      <c r="G7" s="298"/>
    </row>
    <row r="8" spans="2:8" s="6" customFormat="1" x14ac:dyDescent="0.15">
      <c r="B8" s="1"/>
      <c r="C8" s="4"/>
      <c r="D8" s="4"/>
      <c r="E8" s="4"/>
      <c r="F8" s="4"/>
      <c r="G8" s="4"/>
    </row>
    <row r="9" spans="2:8" s="6" customFormat="1" x14ac:dyDescent="0.2">
      <c r="C9" s="381" t="s">
        <v>56</v>
      </c>
      <c r="D9" s="382"/>
      <c r="E9" s="382"/>
      <c r="F9" s="382"/>
      <c r="G9" s="382"/>
      <c r="H9" s="383"/>
    </row>
    <row r="10" spans="2:8" s="6" customFormat="1" ht="12" customHeight="1" x14ac:dyDescent="0.2">
      <c r="B10" s="45"/>
      <c r="C10" s="115"/>
      <c r="D10" s="116"/>
      <c r="E10" s="116" t="s">
        <v>57</v>
      </c>
      <c r="F10" s="116"/>
      <c r="G10" s="112"/>
      <c r="H10" s="117"/>
    </row>
    <row r="11" spans="2:8" s="6" customFormat="1" x14ac:dyDescent="0.2">
      <c r="B11" s="118"/>
      <c r="C11" s="47"/>
      <c r="D11" s="48"/>
      <c r="E11" s="48" t="s">
        <v>58</v>
      </c>
      <c r="F11" s="48"/>
      <c r="G11" s="113"/>
      <c r="H11" s="2"/>
    </row>
    <row r="12" spans="2:8" s="6" customFormat="1" x14ac:dyDescent="0.2">
      <c r="B12" s="118"/>
      <c r="C12" s="47"/>
      <c r="D12" s="48" t="s">
        <v>62</v>
      </c>
      <c r="E12" s="48" t="s">
        <v>59</v>
      </c>
      <c r="F12" s="48" t="s">
        <v>64</v>
      </c>
      <c r="G12" s="113" t="s">
        <v>92</v>
      </c>
      <c r="H12" s="2"/>
    </row>
    <row r="13" spans="2:8" s="6" customFormat="1" ht="13" x14ac:dyDescent="0.2">
      <c r="B13" s="118"/>
      <c r="C13" s="47" t="s">
        <v>61</v>
      </c>
      <c r="D13" s="48" t="s">
        <v>63</v>
      </c>
      <c r="E13" s="48" t="s">
        <v>60</v>
      </c>
      <c r="F13" s="48" t="s">
        <v>63</v>
      </c>
      <c r="G13" s="113" t="s">
        <v>93</v>
      </c>
      <c r="H13" s="2" t="s">
        <v>94</v>
      </c>
    </row>
    <row r="14" spans="2:8" s="6" customFormat="1" ht="22.5" customHeight="1" x14ac:dyDescent="0.2">
      <c r="B14" s="118"/>
      <c r="C14" s="47" t="s">
        <v>6</v>
      </c>
      <c r="D14" s="48" t="s">
        <v>6</v>
      </c>
      <c r="E14" s="48" t="s">
        <v>6</v>
      </c>
      <c r="F14" s="48" t="s">
        <v>6</v>
      </c>
      <c r="G14" s="48" t="s">
        <v>6</v>
      </c>
      <c r="H14" s="2" t="s">
        <v>6</v>
      </c>
    </row>
    <row r="15" spans="2:8" s="6" customFormat="1" ht="6.75" customHeight="1" x14ac:dyDescent="0.2">
      <c r="B15" s="118"/>
      <c r="C15" s="47"/>
      <c r="D15" s="48"/>
      <c r="E15" s="48"/>
      <c r="F15" s="48"/>
      <c r="G15" s="121"/>
      <c r="H15" s="2"/>
    </row>
    <row r="16" spans="2:8" s="6" customFormat="1" x14ac:dyDescent="0.2">
      <c r="B16" s="45" t="s">
        <v>65</v>
      </c>
      <c r="C16" s="115"/>
      <c r="D16" s="116"/>
      <c r="E16" s="116"/>
      <c r="F16" s="116"/>
      <c r="G16" s="116"/>
      <c r="H16" s="117"/>
    </row>
    <row r="17" spans="2:8" s="6" customFormat="1" x14ac:dyDescent="0.2">
      <c r="B17" s="47" t="s">
        <v>66</v>
      </c>
      <c r="C17" s="52">
        <v>15.264353387385169</v>
      </c>
      <c r="D17" s="53">
        <v>1.3049548600239342</v>
      </c>
      <c r="E17" s="53">
        <v>2.6390743566536585</v>
      </c>
      <c r="F17" s="53">
        <v>55.44053763952094</v>
      </c>
      <c r="G17" s="53">
        <v>0.17375375945909516</v>
      </c>
      <c r="H17" s="58">
        <v>2.0223615530369883</v>
      </c>
    </row>
    <row r="18" spans="2:8" s="6" customFormat="1" x14ac:dyDescent="0.2">
      <c r="B18" s="114" t="s">
        <v>67</v>
      </c>
      <c r="C18" s="70">
        <v>4.7487799465667893</v>
      </c>
      <c r="D18" s="59">
        <v>0.30281508896537518</v>
      </c>
      <c r="E18" s="59">
        <v>0.86691611263901791</v>
      </c>
      <c r="F18" s="59">
        <v>16.269023460121694</v>
      </c>
      <c r="G18" s="59">
        <v>0.1470668095625442</v>
      </c>
      <c r="H18" s="74">
        <v>0.82036302606478595</v>
      </c>
    </row>
    <row r="19" spans="2:8" s="6" customFormat="1" x14ac:dyDescent="0.2">
      <c r="B19" s="118" t="s">
        <v>68</v>
      </c>
      <c r="C19" s="47"/>
      <c r="D19" s="48"/>
      <c r="E19" s="48"/>
      <c r="F19" s="48"/>
      <c r="G19" s="48"/>
      <c r="H19" s="2"/>
    </row>
    <row r="20" spans="2:8" x14ac:dyDescent="0.15">
      <c r="B20" s="47" t="s">
        <v>66</v>
      </c>
      <c r="C20" s="52">
        <v>10.509809729276945</v>
      </c>
      <c r="D20" s="53">
        <v>1.9420864916812441</v>
      </c>
      <c r="E20" s="53">
        <v>3.4118685205111152</v>
      </c>
      <c r="F20" s="53">
        <v>46.297038571495897</v>
      </c>
      <c r="G20" s="53">
        <v>0.19641001153433532</v>
      </c>
      <c r="H20" s="58">
        <v>2.1114226004468928</v>
      </c>
    </row>
    <row r="21" spans="2:8" x14ac:dyDescent="0.15">
      <c r="B21" s="47" t="s">
        <v>67</v>
      </c>
      <c r="C21" s="52">
        <v>5.6569163185355951</v>
      </c>
      <c r="D21" s="53">
        <v>1.3417163254517801</v>
      </c>
      <c r="E21" s="53">
        <v>1.2952705278303369</v>
      </c>
      <c r="F21" s="53">
        <v>25.777004212341716</v>
      </c>
      <c r="G21" s="53">
        <v>0.35003435304613528</v>
      </c>
      <c r="H21" s="58">
        <v>1.1104223378480076</v>
      </c>
    </row>
    <row r="22" spans="2:8" x14ac:dyDescent="0.15">
      <c r="B22" s="45" t="s">
        <v>69</v>
      </c>
      <c r="C22" s="115"/>
      <c r="D22" s="116"/>
      <c r="E22" s="116"/>
      <c r="F22" s="116"/>
      <c r="G22" s="116"/>
      <c r="H22" s="117"/>
    </row>
    <row r="23" spans="2:8" x14ac:dyDescent="0.15">
      <c r="B23" s="47" t="s">
        <v>66</v>
      </c>
      <c r="C23" s="52">
        <v>6.289606872715563</v>
      </c>
      <c r="D23" s="53">
        <v>1.7643017444949374</v>
      </c>
      <c r="E23" s="53">
        <v>1.2723218320356144</v>
      </c>
      <c r="F23" s="53">
        <v>53.119958960231429</v>
      </c>
      <c r="G23" s="53">
        <v>0.17692132094533514</v>
      </c>
      <c r="H23" s="58">
        <v>1.5708661897954088</v>
      </c>
    </row>
    <row r="24" spans="2:8" ht="13" thickBot="1" x14ac:dyDescent="0.2">
      <c r="B24" s="108" t="s">
        <v>67</v>
      </c>
      <c r="C24" s="109">
        <v>3.6785014794236495</v>
      </c>
      <c r="D24" s="110">
        <v>1.0565004587087399</v>
      </c>
      <c r="E24" s="110">
        <v>0.788509573652595</v>
      </c>
      <c r="F24" s="110">
        <v>29.664869380401299</v>
      </c>
      <c r="G24" s="110">
        <v>9.0701296983458746E-2</v>
      </c>
      <c r="H24" s="111">
        <v>0.52694089061196991</v>
      </c>
    </row>
    <row r="25" spans="2:8" ht="13" thickTop="1" x14ac:dyDescent="0.15">
      <c r="B25" s="118" t="s">
        <v>78</v>
      </c>
      <c r="C25" s="47"/>
      <c r="D25" s="48"/>
      <c r="E25" s="48"/>
      <c r="F25" s="48"/>
      <c r="G25" s="48"/>
      <c r="H25" s="2"/>
    </row>
    <row r="26" spans="2:8" x14ac:dyDescent="0.15">
      <c r="B26" s="47" t="s">
        <v>66</v>
      </c>
      <c r="C26" s="52">
        <v>22.029466183495487</v>
      </c>
      <c r="D26" s="53">
        <v>0.79093944473661149</v>
      </c>
      <c r="E26" s="53">
        <v>1.7596956076343238</v>
      </c>
      <c r="F26" s="53">
        <v>45.385770006135516</v>
      </c>
      <c r="G26" s="53">
        <v>0.31156871767902539</v>
      </c>
      <c r="H26" s="58">
        <v>2.2352830002629505</v>
      </c>
    </row>
    <row r="27" spans="2:8" x14ac:dyDescent="0.15">
      <c r="B27" s="114" t="s">
        <v>67</v>
      </c>
      <c r="C27" s="70">
        <v>10.583321692304322</v>
      </c>
      <c r="D27" s="59">
        <v>9.0132379042860908E-2</v>
      </c>
      <c r="E27" s="59">
        <v>0.91871685730563579</v>
      </c>
      <c r="F27" s="59">
        <v>15.051422533745287</v>
      </c>
      <c r="G27" s="59">
        <v>0</v>
      </c>
      <c r="H27" s="74">
        <v>0.84368357765798929</v>
      </c>
    </row>
    <row r="28" spans="2:8" x14ac:dyDescent="0.15">
      <c r="B28" s="6"/>
      <c r="C28" s="119"/>
      <c r="D28" s="119"/>
      <c r="E28" s="119"/>
      <c r="F28" s="119"/>
      <c r="G28" s="119"/>
    </row>
    <row r="29" spans="2:8" ht="12" customHeight="1" x14ac:dyDescent="0.15">
      <c r="B29" s="378" t="s">
        <v>100</v>
      </c>
      <c r="C29" s="380"/>
      <c r="D29" s="380"/>
      <c r="E29" s="380"/>
      <c r="F29" s="380"/>
      <c r="G29" s="380"/>
    </row>
    <row r="30" spans="2:8" x14ac:dyDescent="0.15">
      <c r="B30" s="78"/>
      <c r="C30" s="119"/>
      <c r="D30" s="119"/>
      <c r="E30" s="119"/>
      <c r="F30" s="119"/>
      <c r="G30" s="119"/>
    </row>
    <row r="31" spans="2:8" x14ac:dyDescent="0.15">
      <c r="B31" s="78" t="s">
        <v>81</v>
      </c>
      <c r="C31" s="119"/>
      <c r="D31" s="119"/>
      <c r="E31" s="119"/>
      <c r="F31" s="119"/>
      <c r="G31" s="119"/>
    </row>
    <row r="32" spans="2:8" x14ac:dyDescent="0.15">
      <c r="B32" s="81"/>
      <c r="C32" s="119"/>
      <c r="D32" s="119"/>
      <c r="E32" s="119"/>
      <c r="F32" s="119"/>
      <c r="G32" s="119"/>
    </row>
    <row r="35" spans="2:8" x14ac:dyDescent="0.15">
      <c r="B35" s="166" t="s">
        <v>126</v>
      </c>
    </row>
    <row r="37" spans="2:8" x14ac:dyDescent="0.15">
      <c r="B37" s="219"/>
      <c r="C37" s="384" t="s">
        <v>56</v>
      </c>
      <c r="D37" s="385"/>
      <c r="E37" s="385"/>
      <c r="F37" s="385"/>
      <c r="G37" s="385"/>
      <c r="H37" s="386"/>
    </row>
    <row r="38" spans="2:8" x14ac:dyDescent="0.15">
      <c r="B38" s="263"/>
      <c r="C38" s="259"/>
      <c r="D38" s="260"/>
      <c r="E38" s="260" t="s">
        <v>57</v>
      </c>
      <c r="F38" s="260"/>
      <c r="G38" s="264"/>
      <c r="H38" s="261"/>
    </row>
    <row r="39" spans="2:8" x14ac:dyDescent="0.15">
      <c r="B39" s="262"/>
      <c r="C39" s="265"/>
      <c r="D39" s="213"/>
      <c r="E39" s="213" t="s">
        <v>58</v>
      </c>
      <c r="F39" s="213"/>
      <c r="G39" s="266"/>
      <c r="H39" s="236"/>
    </row>
    <row r="40" spans="2:8" x14ac:dyDescent="0.15">
      <c r="B40" s="262"/>
      <c r="C40" s="265"/>
      <c r="D40" s="213" t="s">
        <v>62</v>
      </c>
      <c r="E40" s="213" t="s">
        <v>59</v>
      </c>
      <c r="F40" s="213" t="s">
        <v>64</v>
      </c>
      <c r="G40" s="266" t="s">
        <v>92</v>
      </c>
      <c r="H40" s="236"/>
    </row>
    <row r="41" spans="2:8" ht="13" x14ac:dyDescent="0.15">
      <c r="B41" s="262"/>
      <c r="C41" s="265" t="s">
        <v>61</v>
      </c>
      <c r="D41" s="213" t="s">
        <v>63</v>
      </c>
      <c r="E41" s="213" t="s">
        <v>60</v>
      </c>
      <c r="F41" s="213" t="s">
        <v>63</v>
      </c>
      <c r="G41" s="266" t="s">
        <v>125</v>
      </c>
      <c r="H41" s="236" t="s">
        <v>94</v>
      </c>
    </row>
    <row r="42" spans="2:8" x14ac:dyDescent="0.15">
      <c r="B42" s="262"/>
      <c r="C42" s="265" t="s">
        <v>6</v>
      </c>
      <c r="D42" s="213" t="s">
        <v>6</v>
      </c>
      <c r="E42" s="213" t="s">
        <v>6</v>
      </c>
      <c r="F42" s="213" t="s">
        <v>6</v>
      </c>
      <c r="G42" s="213" t="s">
        <v>6</v>
      </c>
      <c r="H42" s="236" t="s">
        <v>6</v>
      </c>
    </row>
    <row r="43" spans="2:8" x14ac:dyDescent="0.15">
      <c r="B43" s="262"/>
      <c r="C43" s="265"/>
      <c r="D43" s="213"/>
      <c r="E43" s="213"/>
      <c r="F43" s="213"/>
      <c r="G43" s="267"/>
      <c r="H43" s="236"/>
    </row>
    <row r="44" spans="2:8" x14ac:dyDescent="0.15">
      <c r="B44" s="263" t="s">
        <v>65</v>
      </c>
      <c r="C44" s="259"/>
      <c r="D44" s="260"/>
      <c r="E44" s="260"/>
      <c r="F44" s="260"/>
      <c r="G44" s="260"/>
      <c r="H44" s="261"/>
    </row>
    <row r="45" spans="2:8" x14ac:dyDescent="0.15">
      <c r="B45" s="265" t="s">
        <v>66</v>
      </c>
      <c r="C45" s="202">
        <v>0.22629971699165077</v>
      </c>
      <c r="D45" s="203">
        <v>7.1679607203893075E-2</v>
      </c>
      <c r="E45" s="203">
        <v>0.10317941791982251</v>
      </c>
      <c r="F45" s="203">
        <v>0.31315870636348658</v>
      </c>
      <c r="G45" s="203">
        <v>2.7779776404309987E-2</v>
      </c>
      <c r="H45" s="207">
        <v>8.9643166097549992E-2</v>
      </c>
    </row>
    <row r="46" spans="2:8" x14ac:dyDescent="0.15">
      <c r="B46" s="268" t="s">
        <v>67</v>
      </c>
      <c r="C46" s="226">
        <v>0.1339352717277778</v>
      </c>
      <c r="D46" s="227">
        <v>3.3350365557189829E-2</v>
      </c>
      <c r="E46" s="227">
        <v>5.8119449942895168E-2</v>
      </c>
      <c r="F46" s="227">
        <v>0.23097705581156336</v>
      </c>
      <c r="G46" s="227">
        <v>2.2207416497912687E-2</v>
      </c>
      <c r="H46" s="269">
        <v>5.4284757944755881E-2</v>
      </c>
    </row>
    <row r="47" spans="2:8" x14ac:dyDescent="0.15">
      <c r="B47" s="262" t="s">
        <v>68</v>
      </c>
      <c r="C47" s="265"/>
      <c r="D47" s="213"/>
      <c r="E47" s="213"/>
      <c r="F47" s="213"/>
      <c r="G47" s="213"/>
      <c r="H47" s="236"/>
    </row>
    <row r="48" spans="2:8" x14ac:dyDescent="0.15">
      <c r="B48" s="265" t="s">
        <v>66</v>
      </c>
      <c r="C48" s="202">
        <v>0.57768380156724997</v>
      </c>
      <c r="D48" s="203">
        <v>0.24278304920027882</v>
      </c>
      <c r="E48" s="203">
        <v>0.35975384775464431</v>
      </c>
      <c r="F48" s="203">
        <v>0.94157227733908289</v>
      </c>
      <c r="G48" s="203">
        <v>5.1570148462444128E-2</v>
      </c>
      <c r="H48" s="207">
        <v>0.26358586128403577</v>
      </c>
    </row>
    <row r="49" spans="2:8" x14ac:dyDescent="0.15">
      <c r="B49" s="265" t="s">
        <v>67</v>
      </c>
      <c r="C49" s="202">
        <v>0.42378846377389651</v>
      </c>
      <c r="D49" s="203">
        <v>0.22914975200437818</v>
      </c>
      <c r="E49" s="203">
        <v>0.22052890635602435</v>
      </c>
      <c r="F49" s="203">
        <v>0.84132058790141839</v>
      </c>
      <c r="G49" s="203">
        <v>0.12641638727152052</v>
      </c>
      <c r="H49" s="207">
        <v>0.20651199618147337</v>
      </c>
    </row>
    <row r="50" spans="2:8" x14ac:dyDescent="0.15">
      <c r="B50" s="263" t="s">
        <v>69</v>
      </c>
      <c r="C50" s="259"/>
      <c r="D50" s="260"/>
      <c r="E50" s="260"/>
      <c r="F50" s="260"/>
      <c r="G50" s="260"/>
      <c r="H50" s="261"/>
    </row>
    <row r="51" spans="2:8" x14ac:dyDescent="0.15">
      <c r="B51" s="265" t="s">
        <v>66</v>
      </c>
      <c r="C51" s="202">
        <v>0.33967950865025243</v>
      </c>
      <c r="D51" s="203">
        <v>0.18475096898075757</v>
      </c>
      <c r="E51" s="203">
        <v>0.15884113207145192</v>
      </c>
      <c r="F51" s="203">
        <v>0.70171752379178587</v>
      </c>
      <c r="G51" s="203">
        <v>5.8944574727112363E-2</v>
      </c>
      <c r="H51" s="207">
        <v>0.17629861702004698</v>
      </c>
    </row>
    <row r="52" spans="2:8" ht="13" thickBot="1" x14ac:dyDescent="0.2">
      <c r="B52" s="270" t="s">
        <v>67</v>
      </c>
      <c r="C52" s="271">
        <v>0.26777987060277375</v>
      </c>
      <c r="D52" s="272">
        <v>0.14443800770860304</v>
      </c>
      <c r="E52" s="272">
        <v>0.12169841205377371</v>
      </c>
      <c r="F52" s="272">
        <v>0.64264365194521422</v>
      </c>
      <c r="G52" s="272">
        <v>4.2205375111215512E-2</v>
      </c>
      <c r="H52" s="273">
        <v>0.10014243445190017</v>
      </c>
    </row>
    <row r="53" spans="2:8" ht="13" thickTop="1" x14ac:dyDescent="0.15">
      <c r="B53" s="262" t="s">
        <v>78</v>
      </c>
      <c r="C53" s="265"/>
      <c r="D53" s="213"/>
      <c r="E53" s="213"/>
      <c r="F53" s="213"/>
      <c r="G53" s="213"/>
      <c r="H53" s="236"/>
    </row>
    <row r="54" spans="2:8" x14ac:dyDescent="0.15">
      <c r="B54" s="265" t="s">
        <v>66</v>
      </c>
      <c r="C54" s="202">
        <v>0.8660104833741793</v>
      </c>
      <c r="D54" s="203">
        <v>0.15640775331087362</v>
      </c>
      <c r="E54" s="203">
        <v>0.30257155991662837</v>
      </c>
      <c r="F54" s="203">
        <v>1.0993840742408278</v>
      </c>
      <c r="G54" s="203">
        <v>0.1683965294189603</v>
      </c>
      <c r="H54" s="207">
        <v>0.30253500318947379</v>
      </c>
    </row>
    <row r="55" spans="2:8" x14ac:dyDescent="0.15">
      <c r="B55" s="268" t="s">
        <v>67</v>
      </c>
      <c r="C55" s="226">
        <v>0.66861878039053713</v>
      </c>
      <c r="D55" s="227">
        <v>4.7237773531904066E-2</v>
      </c>
      <c r="E55" s="227">
        <v>0.16011186832083532</v>
      </c>
      <c r="F55" s="227">
        <v>0.79149718645353495</v>
      </c>
      <c r="G55" s="227">
        <v>0</v>
      </c>
      <c r="H55" s="269">
        <v>0.18030492662470055</v>
      </c>
    </row>
  </sheetData>
  <mergeCells count="4">
    <mergeCell ref="B29:G29"/>
    <mergeCell ref="B7:G7"/>
    <mergeCell ref="C9:H9"/>
    <mergeCell ref="C37:H37"/>
  </mergeCells>
  <phoneticPr fontId="2" type="noConversion"/>
  <pageMargins left="1" right="1" top="1" bottom="1" header="0.5" footer="0.5"/>
  <pageSetup orientation="portrait" horizontalDpi="1200" verticalDpi="1200" r:id="rId1"/>
  <headerFooter alignWithMargins="0">
    <oddFooter>&amp;L&amp;9&amp;F: &amp;A&amp;R&amp;9&amp;D: &amp;T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2:M47"/>
  <sheetViews>
    <sheetView topLeftCell="A8" workbookViewId="0">
      <selection activeCell="N45" sqref="N45"/>
    </sheetView>
  </sheetViews>
  <sheetFormatPr baseColWidth="10" defaultColWidth="8.85546875" defaultRowHeight="12" x14ac:dyDescent="0.15"/>
  <cols>
    <col min="1" max="1" width="1.85546875" style="1" customWidth="1"/>
    <col min="2" max="2" width="21.28515625" style="1" customWidth="1"/>
    <col min="3" max="3" width="7.42578125" style="4" customWidth="1"/>
    <col min="4" max="4" width="8" style="4" customWidth="1"/>
    <col min="5" max="5" width="10.28515625" style="4" customWidth="1"/>
    <col min="6" max="6" width="7.7109375" style="4" customWidth="1"/>
    <col min="7" max="7" width="7.42578125" style="4" customWidth="1"/>
    <col min="8" max="16384" width="8.85546875" style="1"/>
  </cols>
  <sheetData>
    <row r="2" spans="2:13" s="6" customFormat="1" x14ac:dyDescent="0.2">
      <c r="C2" s="36"/>
      <c r="D2" s="36"/>
      <c r="E2" s="36"/>
      <c r="F2" s="36"/>
      <c r="G2" s="36"/>
    </row>
    <row r="3" spans="2:13" s="6" customFormat="1" x14ac:dyDescent="0.2">
      <c r="C3" s="36"/>
      <c r="D3" s="36"/>
      <c r="E3" s="36"/>
      <c r="F3" s="36"/>
      <c r="G3" s="36"/>
    </row>
    <row r="4" spans="2:13" s="6" customFormat="1" x14ac:dyDescent="0.2">
      <c r="B4" s="76" t="s">
        <v>101</v>
      </c>
      <c r="C4" s="36"/>
      <c r="D4" s="36"/>
      <c r="E4" s="36"/>
      <c r="F4" s="36"/>
      <c r="G4" s="36"/>
    </row>
    <row r="5" spans="2:13" s="6" customFormat="1" x14ac:dyDescent="0.2">
      <c r="C5" s="36"/>
      <c r="D5" s="36"/>
      <c r="E5" s="36"/>
      <c r="F5" s="36"/>
      <c r="G5" s="36"/>
    </row>
    <row r="6" spans="2:13" s="6" customFormat="1" x14ac:dyDescent="0.15">
      <c r="B6" s="1"/>
      <c r="C6" s="4"/>
      <c r="D6" s="4"/>
      <c r="E6" s="4"/>
      <c r="F6" s="4"/>
      <c r="G6" s="4"/>
      <c r="H6" s="1"/>
      <c r="I6" s="1"/>
      <c r="J6" s="1"/>
    </row>
    <row r="7" spans="2:13" s="6" customFormat="1" ht="38.25" customHeight="1" x14ac:dyDescent="0.15">
      <c r="B7" s="298" t="s">
        <v>95</v>
      </c>
      <c r="C7" s="298"/>
      <c r="D7" s="298"/>
      <c r="E7" s="298"/>
      <c r="F7" s="298"/>
      <c r="G7" s="298"/>
      <c r="H7" s="1"/>
      <c r="I7" s="1"/>
      <c r="J7" s="1"/>
    </row>
    <row r="8" spans="2:13" s="6" customFormat="1" x14ac:dyDescent="0.15">
      <c r="B8" s="1"/>
      <c r="C8" s="4"/>
      <c r="D8" s="4"/>
      <c r="E8" s="4"/>
      <c r="F8" s="4"/>
      <c r="G8" s="4"/>
      <c r="H8" s="1"/>
      <c r="I8" s="1"/>
      <c r="J8" s="1"/>
      <c r="M8" s="128"/>
    </row>
    <row r="9" spans="2:13" s="6" customFormat="1" ht="21" customHeight="1" x14ac:dyDescent="0.2">
      <c r="C9" s="381" t="s">
        <v>1</v>
      </c>
      <c r="D9" s="382"/>
      <c r="E9" s="382"/>
      <c r="F9" s="382"/>
      <c r="G9" s="382"/>
      <c r="H9" s="383"/>
      <c r="M9" s="128"/>
    </row>
    <row r="10" spans="2:13" s="6" customFormat="1" ht="50.25" customHeight="1" x14ac:dyDescent="0.15">
      <c r="B10" s="45"/>
      <c r="C10" s="138" t="s">
        <v>61</v>
      </c>
      <c r="D10" s="139" t="s">
        <v>96</v>
      </c>
      <c r="E10" s="139" t="s">
        <v>98</v>
      </c>
      <c r="F10" s="139" t="s">
        <v>97</v>
      </c>
      <c r="G10" s="139" t="s">
        <v>99</v>
      </c>
      <c r="H10" s="140" t="s">
        <v>94</v>
      </c>
    </row>
    <row r="11" spans="2:13" s="6" customFormat="1" x14ac:dyDescent="0.2">
      <c r="B11" s="133"/>
      <c r="C11" s="47" t="s">
        <v>6</v>
      </c>
      <c r="D11" s="48" t="s">
        <v>6</v>
      </c>
      <c r="E11" s="48" t="s">
        <v>6</v>
      </c>
      <c r="F11" s="48" t="s">
        <v>6</v>
      </c>
      <c r="G11" s="48"/>
      <c r="H11" s="2" t="s">
        <v>6</v>
      </c>
      <c r="J11" s="6" t="s">
        <v>77</v>
      </c>
    </row>
    <row r="12" spans="2:13" ht="15" customHeight="1" x14ac:dyDescent="0.15">
      <c r="B12" s="46" t="s">
        <v>65</v>
      </c>
      <c r="C12" s="130"/>
      <c r="D12" s="131"/>
      <c r="E12" s="131"/>
      <c r="F12" s="131"/>
      <c r="G12" s="131"/>
      <c r="H12" s="132"/>
      <c r="I12" s="6"/>
      <c r="J12" s="6"/>
      <c r="K12" s="6"/>
    </row>
    <row r="13" spans="2:13" ht="15" customHeight="1" x14ac:dyDescent="0.15">
      <c r="B13" s="47" t="s">
        <v>0</v>
      </c>
      <c r="C13" s="52">
        <v>7.8897925351080591</v>
      </c>
      <c r="D13" s="53">
        <v>1.988875941520609</v>
      </c>
      <c r="E13" s="53">
        <v>1.5152625445983448</v>
      </c>
      <c r="F13" s="53">
        <v>47.42873274629698</v>
      </c>
      <c r="G13" s="53">
        <v>0.18845428444433776</v>
      </c>
      <c r="H13" s="58">
        <v>4.1285753757072676</v>
      </c>
      <c r="I13" s="6"/>
      <c r="J13" s="73">
        <f>SUM(C13:H13)</f>
        <v>63.139693427675596</v>
      </c>
      <c r="K13" s="6"/>
    </row>
    <row r="14" spans="2:13" ht="15" customHeight="1" x14ac:dyDescent="0.15">
      <c r="B14" s="129" t="s">
        <v>2</v>
      </c>
      <c r="C14" s="70">
        <v>5.0686544213927913</v>
      </c>
      <c r="D14" s="59">
        <v>0.66281849524885006</v>
      </c>
      <c r="E14" s="59">
        <v>1.0985908725057967</v>
      </c>
      <c r="F14" s="59">
        <v>27.51982148649136</v>
      </c>
      <c r="G14" s="59">
        <v>0.19340965606717683</v>
      </c>
      <c r="H14" s="74">
        <v>2.3170116406184311</v>
      </c>
      <c r="I14" s="6"/>
      <c r="J14" s="73">
        <f>SUM(C14:H14)</f>
        <v>36.860306572324404</v>
      </c>
      <c r="K14" s="6">
        <f>SUM(J13:J14)</f>
        <v>100</v>
      </c>
    </row>
    <row r="15" spans="2:13" ht="15" customHeight="1" x14ac:dyDescent="0.15">
      <c r="B15" s="38" t="s">
        <v>68</v>
      </c>
      <c r="C15" s="47"/>
      <c r="D15" s="48"/>
      <c r="E15" s="48"/>
      <c r="F15" s="48"/>
      <c r="G15" s="48"/>
      <c r="H15" s="2"/>
      <c r="I15" s="6"/>
      <c r="J15" s="6"/>
      <c r="K15" s="6"/>
    </row>
    <row r="16" spans="2:13" ht="15" customHeight="1" x14ac:dyDescent="0.15">
      <c r="B16" s="47" t="s">
        <v>0</v>
      </c>
      <c r="C16" s="52">
        <v>4.5259380773410971</v>
      </c>
      <c r="D16" s="53">
        <v>2.7512989701422486</v>
      </c>
      <c r="E16" s="53">
        <v>3.5724881672489661</v>
      </c>
      <c r="F16" s="53">
        <v>37.562787411102754</v>
      </c>
      <c r="G16" s="53">
        <v>0.16934588453509603</v>
      </c>
      <c r="H16" s="58">
        <v>6.9332080261468603</v>
      </c>
      <c r="I16" s="6"/>
      <c r="J16" s="73">
        <f>SUM(C16:H16)</f>
        <v>55.515066536517018</v>
      </c>
      <c r="K16" s="6"/>
    </row>
    <row r="17" spans="2:11" ht="15" customHeight="1" x14ac:dyDescent="0.15">
      <c r="B17" s="47" t="s">
        <v>2</v>
      </c>
      <c r="C17" s="52">
        <v>2.3023121735384113</v>
      </c>
      <c r="D17" s="53">
        <v>0.71912925512505144</v>
      </c>
      <c r="E17" s="53">
        <v>2.0215688842122139</v>
      </c>
      <c r="F17" s="53">
        <v>34.27337280589748</v>
      </c>
      <c r="G17" s="53">
        <v>0</v>
      </c>
      <c r="H17" s="58">
        <v>5.1685503447098222</v>
      </c>
      <c r="I17" s="6"/>
      <c r="J17" s="73">
        <f>SUM(C17:H17)</f>
        <v>44.484933463482982</v>
      </c>
      <c r="K17" s="6">
        <f>SUM(J16:J17)</f>
        <v>100</v>
      </c>
    </row>
    <row r="18" spans="2:11" ht="15" customHeight="1" x14ac:dyDescent="0.15">
      <c r="B18" s="46" t="s">
        <v>69</v>
      </c>
      <c r="C18" s="130"/>
      <c r="D18" s="131"/>
      <c r="E18" s="131"/>
      <c r="F18" s="131"/>
      <c r="G18" s="131"/>
      <c r="H18" s="132"/>
      <c r="I18" s="6"/>
      <c r="J18" s="6"/>
      <c r="K18" s="6"/>
    </row>
    <row r="19" spans="2:11" ht="15" customHeight="1" x14ac:dyDescent="0.15">
      <c r="B19" s="47" t="s">
        <v>0</v>
      </c>
      <c r="C19" s="52">
        <v>2.8659534566513356</v>
      </c>
      <c r="D19" s="53">
        <v>3.0495716909145396</v>
      </c>
      <c r="E19" s="53">
        <v>0.98223535213493463</v>
      </c>
      <c r="F19" s="53">
        <v>45.320584069068204</v>
      </c>
      <c r="G19" s="53">
        <v>0.21765809116173535</v>
      </c>
      <c r="H19" s="58">
        <v>4.3488597485483709</v>
      </c>
      <c r="I19" s="6"/>
      <c r="J19" s="73">
        <f>SUM(C19:H19)</f>
        <v>56.784862408479121</v>
      </c>
      <c r="K19" s="6"/>
    </row>
    <row r="20" spans="2:11" ht="15" customHeight="1" x14ac:dyDescent="0.15">
      <c r="B20" s="129" t="s">
        <v>2</v>
      </c>
      <c r="C20" s="70">
        <v>2.3482157662909056</v>
      </c>
      <c r="D20" s="59">
        <v>1.3052945821689546</v>
      </c>
      <c r="E20" s="59">
        <v>0.79412713647495947</v>
      </c>
      <c r="F20" s="59">
        <v>34.586179279103625</v>
      </c>
      <c r="G20" s="59">
        <v>0.55961029013615116</v>
      </c>
      <c r="H20" s="74">
        <v>3.6217105373462801</v>
      </c>
      <c r="I20" s="6"/>
      <c r="J20" s="73">
        <f>SUM(C20:H20)</f>
        <v>43.215137591520879</v>
      </c>
      <c r="K20" s="6">
        <f>SUM(J19:J20)</f>
        <v>100</v>
      </c>
    </row>
    <row r="21" spans="2:11" ht="15" customHeight="1" x14ac:dyDescent="0.15">
      <c r="B21" s="38" t="s">
        <v>78</v>
      </c>
      <c r="C21" s="47"/>
      <c r="D21" s="48"/>
      <c r="E21" s="48"/>
      <c r="F21" s="48"/>
      <c r="G21" s="48"/>
      <c r="H21" s="2"/>
      <c r="I21" s="6"/>
      <c r="J21" s="6"/>
      <c r="K21" s="6"/>
    </row>
    <row r="22" spans="2:11" ht="15" customHeight="1" x14ac:dyDescent="0.15">
      <c r="B22" s="47" t="s">
        <v>0</v>
      </c>
      <c r="C22" s="52">
        <v>11.232530170447477</v>
      </c>
      <c r="D22" s="53">
        <v>2.0320988678306309</v>
      </c>
      <c r="E22" s="53">
        <v>0.87089951478455596</v>
      </c>
      <c r="F22" s="53">
        <v>55.453489818769953</v>
      </c>
      <c r="G22" s="53">
        <v>0</v>
      </c>
      <c r="H22" s="58">
        <v>2.6126985443536679</v>
      </c>
      <c r="I22" s="6"/>
      <c r="J22" s="73">
        <f>SUM(C22:H22)</f>
        <v>72.201716916186285</v>
      </c>
      <c r="K22" s="6"/>
    </row>
    <row r="23" spans="2:11" ht="15" customHeight="1" x14ac:dyDescent="0.15">
      <c r="B23" s="129" t="s">
        <v>2</v>
      </c>
      <c r="C23" s="70">
        <v>7.6328121760046441</v>
      </c>
      <c r="D23" s="59">
        <v>0.83979596068510765</v>
      </c>
      <c r="E23" s="59">
        <v>1.1611993530460747</v>
      </c>
      <c r="F23" s="59">
        <v>18.164475594077881</v>
      </c>
      <c r="G23" s="59">
        <v>0</v>
      </c>
      <c r="H23" s="74">
        <v>0</v>
      </c>
      <c r="I23" s="6"/>
      <c r="J23" s="73">
        <f>SUM(C23:H23)</f>
        <v>27.798283083813708</v>
      </c>
      <c r="K23" s="6">
        <f>SUM(J22:J23)</f>
        <v>100</v>
      </c>
    </row>
    <row r="24" spans="2:11" x14ac:dyDescent="0.15">
      <c r="B24" s="6"/>
      <c r="C24" s="134"/>
      <c r="D24" s="134"/>
      <c r="E24" s="134"/>
      <c r="F24" s="134"/>
      <c r="G24" s="134"/>
      <c r="H24" s="6"/>
      <c r="I24" s="6"/>
      <c r="J24" s="6"/>
    </row>
    <row r="25" spans="2:11" ht="24.75" customHeight="1" x14ac:dyDescent="0.15">
      <c r="B25" s="378" t="s">
        <v>100</v>
      </c>
      <c r="C25" s="380"/>
      <c r="D25" s="380"/>
      <c r="E25" s="380"/>
      <c r="F25" s="380"/>
      <c r="G25" s="380"/>
      <c r="H25" s="6"/>
      <c r="I25" s="6"/>
      <c r="J25" s="6"/>
    </row>
    <row r="26" spans="2:11" x14ac:dyDescent="0.15">
      <c r="B26" s="78"/>
      <c r="C26" s="134"/>
      <c r="D26" s="134"/>
      <c r="E26" s="134"/>
      <c r="F26" s="134"/>
      <c r="G26" s="134"/>
      <c r="H26" s="6"/>
      <c r="I26" s="6"/>
      <c r="J26" s="6"/>
    </row>
    <row r="27" spans="2:11" x14ac:dyDescent="0.15">
      <c r="B27" s="78" t="s">
        <v>82</v>
      </c>
      <c r="C27" s="134"/>
      <c r="D27" s="134"/>
      <c r="E27" s="134"/>
      <c r="F27" s="134"/>
      <c r="G27" s="134"/>
      <c r="H27" s="6"/>
      <c r="I27" s="6"/>
      <c r="J27" s="6"/>
    </row>
    <row r="28" spans="2:11" x14ac:dyDescent="0.15">
      <c r="B28" s="81"/>
      <c r="C28" s="134"/>
      <c r="D28" s="134"/>
      <c r="E28" s="134"/>
      <c r="F28" s="134"/>
      <c r="G28" s="134"/>
      <c r="H28" s="6"/>
      <c r="I28" s="6"/>
      <c r="J28" s="6"/>
    </row>
    <row r="31" spans="2:11" x14ac:dyDescent="0.15">
      <c r="B31" s="166" t="s">
        <v>126</v>
      </c>
    </row>
    <row r="33" spans="2:8" x14ac:dyDescent="0.15">
      <c r="B33" s="219"/>
      <c r="C33" s="384" t="s">
        <v>1</v>
      </c>
      <c r="D33" s="385"/>
      <c r="E33" s="385"/>
      <c r="F33" s="385"/>
      <c r="G33" s="385"/>
      <c r="H33" s="386"/>
    </row>
    <row r="34" spans="2:8" ht="48" x14ac:dyDescent="0.15">
      <c r="B34" s="263"/>
      <c r="C34" s="274" t="s">
        <v>61</v>
      </c>
      <c r="D34" s="275" t="s">
        <v>96</v>
      </c>
      <c r="E34" s="275" t="s">
        <v>98</v>
      </c>
      <c r="F34" s="275" t="s">
        <v>97</v>
      </c>
      <c r="G34" s="275" t="s">
        <v>127</v>
      </c>
      <c r="H34" s="276" t="s">
        <v>94</v>
      </c>
    </row>
    <row r="35" spans="2:8" x14ac:dyDescent="0.15">
      <c r="B35" s="262"/>
      <c r="C35" s="265" t="s">
        <v>6</v>
      </c>
      <c r="D35" s="213" t="s">
        <v>6</v>
      </c>
      <c r="E35" s="213" t="s">
        <v>6</v>
      </c>
      <c r="F35" s="213" t="s">
        <v>6</v>
      </c>
      <c r="G35" s="213"/>
      <c r="H35" s="236" t="s">
        <v>6</v>
      </c>
    </row>
    <row r="36" spans="2:8" x14ac:dyDescent="0.15">
      <c r="B36" s="277" t="s">
        <v>65</v>
      </c>
      <c r="C36" s="259"/>
      <c r="D36" s="260"/>
      <c r="E36" s="260"/>
      <c r="F36" s="260"/>
      <c r="G36" s="260"/>
      <c r="H36" s="261"/>
    </row>
    <row r="37" spans="2:8" x14ac:dyDescent="0.15">
      <c r="B37" s="265" t="s">
        <v>0</v>
      </c>
      <c r="C37" s="202">
        <v>0.41947482469603176</v>
      </c>
      <c r="D37" s="203">
        <v>0.23681868254532573</v>
      </c>
      <c r="E37" s="203">
        <v>0.19705902557167759</v>
      </c>
      <c r="F37" s="203">
        <v>0.80115940444039258</v>
      </c>
      <c r="G37" s="203">
        <v>7.8935503459274317E-2</v>
      </c>
      <c r="H37" s="207">
        <v>0.31879631685982113</v>
      </c>
    </row>
    <row r="38" spans="2:8" x14ac:dyDescent="0.15">
      <c r="B38" s="268" t="s">
        <v>2</v>
      </c>
      <c r="C38" s="226">
        <v>0.37533326354131918</v>
      </c>
      <c r="D38" s="227">
        <v>0.12862731763275084</v>
      </c>
      <c r="E38" s="227">
        <v>0.16371132523368104</v>
      </c>
      <c r="F38" s="227">
        <v>0.71170125380989935</v>
      </c>
      <c r="G38" s="227">
        <v>7.7242895900810279E-2</v>
      </c>
      <c r="H38" s="269">
        <v>0.23303550322415048</v>
      </c>
    </row>
    <row r="39" spans="2:8" x14ac:dyDescent="0.15">
      <c r="B39" s="278" t="s">
        <v>68</v>
      </c>
      <c r="C39" s="265"/>
      <c r="D39" s="213"/>
      <c r="E39" s="213"/>
      <c r="F39" s="213"/>
      <c r="G39" s="213"/>
      <c r="H39" s="236"/>
    </row>
    <row r="40" spans="2:8" x14ac:dyDescent="0.15">
      <c r="B40" s="265" t="s">
        <v>0</v>
      </c>
      <c r="C40" s="202">
        <v>0.56312507232889375</v>
      </c>
      <c r="D40" s="203">
        <v>0.44718493815471022</v>
      </c>
      <c r="E40" s="203">
        <v>0.59517360513160422</v>
      </c>
      <c r="F40" s="203">
        <v>1.3507618692842114</v>
      </c>
      <c r="G40" s="203">
        <v>0.13660551096891213</v>
      </c>
      <c r="H40" s="207">
        <v>0.55857901592079495</v>
      </c>
    </row>
    <row r="41" spans="2:8" x14ac:dyDescent="0.15">
      <c r="B41" s="265" t="s">
        <v>2</v>
      </c>
      <c r="C41" s="202">
        <v>0.39004379993870308</v>
      </c>
      <c r="D41" s="203">
        <v>0.20599243065585718</v>
      </c>
      <c r="E41" s="203">
        <v>0.4520130030046644</v>
      </c>
      <c r="F41" s="203">
        <v>1.3458430220500737</v>
      </c>
      <c r="G41" s="203">
        <v>0</v>
      </c>
      <c r="H41" s="207">
        <v>0.60041970126954591</v>
      </c>
    </row>
    <row r="42" spans="2:8" x14ac:dyDescent="0.15">
      <c r="B42" s="277" t="s">
        <v>69</v>
      </c>
      <c r="C42" s="259"/>
      <c r="D42" s="260"/>
      <c r="E42" s="260"/>
      <c r="F42" s="260"/>
      <c r="G42" s="260"/>
      <c r="H42" s="261"/>
    </row>
    <row r="43" spans="2:8" x14ac:dyDescent="0.15">
      <c r="B43" s="265" t="s">
        <v>0</v>
      </c>
      <c r="C43" s="202">
        <v>0.33130666728456987</v>
      </c>
      <c r="D43" s="203">
        <v>0.35523615230504973</v>
      </c>
      <c r="E43" s="203">
        <v>0.1930273213615995</v>
      </c>
      <c r="F43" s="203">
        <v>1.0223855286228216</v>
      </c>
      <c r="G43" s="203">
        <v>0.10617831300682469</v>
      </c>
      <c r="H43" s="207">
        <v>0.38806426792175502</v>
      </c>
    </row>
    <row r="44" spans="2:8" x14ac:dyDescent="0.15">
      <c r="B44" s="268" t="s">
        <v>2</v>
      </c>
      <c r="C44" s="226">
        <v>0.29750468721585466</v>
      </c>
      <c r="D44" s="227">
        <v>0.23656036080342868</v>
      </c>
      <c r="E44" s="227">
        <v>0.17253203266968123</v>
      </c>
      <c r="F44" s="227">
        <v>0.98013473615749469</v>
      </c>
      <c r="G44" s="227">
        <v>0.16498541681322904</v>
      </c>
      <c r="H44" s="269">
        <v>0.34504417750626837</v>
      </c>
    </row>
    <row r="45" spans="2:8" x14ac:dyDescent="0.15">
      <c r="B45" s="278" t="s">
        <v>78</v>
      </c>
      <c r="C45" s="265"/>
      <c r="D45" s="213"/>
      <c r="E45" s="213"/>
      <c r="F45" s="213"/>
      <c r="G45" s="213"/>
      <c r="H45" s="236"/>
    </row>
    <row r="46" spans="2:8" x14ac:dyDescent="0.15">
      <c r="B46" s="265" t="s">
        <v>0</v>
      </c>
      <c r="C46" s="202">
        <v>1.947360151170342</v>
      </c>
      <c r="D46" s="203">
        <v>0.82198707709905361</v>
      </c>
      <c r="E46" s="203">
        <v>0.43049467752035075</v>
      </c>
      <c r="F46" s="203">
        <v>3.4393697399130208</v>
      </c>
      <c r="G46" s="203">
        <v>0</v>
      </c>
      <c r="H46" s="207">
        <v>0.68588780330092436</v>
      </c>
    </row>
    <row r="47" spans="2:8" x14ac:dyDescent="0.15">
      <c r="B47" s="268" t="s">
        <v>2</v>
      </c>
      <c r="C47" s="226">
        <v>1.9786354589192774</v>
      </c>
      <c r="D47" s="227">
        <v>0.43049467752035075</v>
      </c>
      <c r="E47" s="227">
        <v>0.70024073542210796</v>
      </c>
      <c r="F47" s="227">
        <v>2.7759936527032965</v>
      </c>
      <c r="G47" s="227">
        <v>0</v>
      </c>
      <c r="H47" s="269">
        <v>0</v>
      </c>
    </row>
  </sheetData>
  <mergeCells count="4">
    <mergeCell ref="C33:H33"/>
    <mergeCell ref="B25:G25"/>
    <mergeCell ref="C9:H9"/>
    <mergeCell ref="B7:G7"/>
  </mergeCells>
  <phoneticPr fontId="2" type="noConversion"/>
  <pageMargins left="1" right="1" top="1" bottom="1" header="0.5" footer="0.5"/>
  <pageSetup orientation="portrait" horizontalDpi="1200" verticalDpi="1200" r:id="rId1"/>
  <headerFooter alignWithMargins="0">
    <oddFooter>&amp;L&amp;9&amp;F: &amp;A&amp;R&amp;9&amp;D: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sheetPr>
  <dimension ref="C3:AI39"/>
  <sheetViews>
    <sheetView topLeftCell="H5" workbookViewId="0">
      <selection activeCell="S18" sqref="S18"/>
    </sheetView>
  </sheetViews>
  <sheetFormatPr baseColWidth="10" defaultColWidth="8.85546875" defaultRowHeight="12" x14ac:dyDescent="0.15"/>
  <cols>
    <col min="1" max="1" width="2.28515625" style="1" customWidth="1"/>
    <col min="2" max="2" width="1.7109375" style="1" customWidth="1"/>
    <col min="3" max="3" width="15.28515625" style="1" customWidth="1"/>
    <col min="4" max="4" width="5.7109375" style="1" customWidth="1"/>
    <col min="5" max="5" width="6.42578125" style="1" customWidth="1"/>
    <col min="6" max="6" width="5.5703125" style="1" customWidth="1"/>
    <col min="7" max="7" width="6.28515625" style="1" customWidth="1"/>
    <col min="8" max="8" width="6" style="1" customWidth="1"/>
    <col min="9" max="9" width="5.85546875" style="1" bestFit="1" customWidth="1"/>
    <col min="10" max="10" width="6.7109375" style="1" customWidth="1"/>
    <col min="11" max="11" width="5.140625" style="1" bestFit="1" customWidth="1"/>
    <col min="12" max="12" width="6.28515625" style="1" customWidth="1"/>
    <col min="13" max="13" width="6" style="1" customWidth="1"/>
    <col min="14" max="14" width="5.85546875" style="1" bestFit="1" customWidth="1"/>
    <col min="15" max="15" width="6.7109375" style="1" customWidth="1"/>
    <col min="16" max="16" width="5.140625" style="1" bestFit="1" customWidth="1"/>
    <col min="17" max="17" width="6.85546875" style="1" customWidth="1"/>
    <col min="18" max="18" width="5.85546875" style="1" customWidth="1"/>
    <col min="19" max="19" width="7.42578125" style="1" customWidth="1"/>
    <col min="20" max="20" width="19.42578125" style="1" customWidth="1"/>
    <col min="21" max="25" width="6.5703125" style="1" customWidth="1"/>
    <col min="26" max="30" width="7.28515625" style="1" customWidth="1"/>
    <col min="31" max="35" width="6.7109375" style="1" customWidth="1"/>
    <col min="36" max="16384" width="8.85546875" style="1"/>
  </cols>
  <sheetData>
    <row r="3" spans="3:35" x14ac:dyDescent="0.15">
      <c r="C3" s="55" t="s">
        <v>101</v>
      </c>
      <c r="D3" s="164" t="s">
        <v>129</v>
      </c>
    </row>
    <row r="5" spans="3:35" ht="26.25" customHeight="1" x14ac:dyDescent="0.15">
      <c r="C5" s="298" t="s">
        <v>106</v>
      </c>
      <c r="D5" s="298"/>
      <c r="E5" s="298"/>
      <c r="F5" s="298"/>
      <c r="G5" s="298"/>
      <c r="H5" s="298"/>
      <c r="I5" s="298"/>
      <c r="J5" s="298"/>
      <c r="K5" s="298"/>
      <c r="L5" s="298"/>
      <c r="M5" s="298"/>
      <c r="N5" s="298"/>
      <c r="O5" s="298"/>
      <c r="P5" s="298"/>
      <c r="Q5" s="298"/>
      <c r="R5" s="298"/>
      <c r="S5" s="298"/>
      <c r="T5" s="166" t="s">
        <v>126</v>
      </c>
      <c r="U5" s="166"/>
      <c r="V5" s="166"/>
      <c r="W5" s="166"/>
      <c r="X5" s="166"/>
      <c r="Y5" s="166"/>
      <c r="Z5" s="166"/>
      <c r="AA5" s="166"/>
      <c r="AB5" s="166"/>
      <c r="AC5" s="166"/>
      <c r="AD5" s="166"/>
      <c r="AE5" s="166"/>
      <c r="AF5" s="166"/>
      <c r="AG5" s="166"/>
      <c r="AH5" s="166"/>
      <c r="AI5" s="166"/>
    </row>
    <row r="6" spans="3:35" x14ac:dyDescent="0.15">
      <c r="T6" s="166"/>
      <c r="U6" s="166"/>
      <c r="V6" s="166"/>
      <c r="W6" s="166"/>
      <c r="X6" s="166"/>
      <c r="Y6" s="166"/>
      <c r="Z6" s="166"/>
      <c r="AA6" s="166"/>
      <c r="AB6" s="166"/>
      <c r="AC6" s="166"/>
      <c r="AD6" s="166"/>
      <c r="AE6" s="166"/>
      <c r="AF6" s="166"/>
      <c r="AG6" s="166"/>
      <c r="AH6" s="166"/>
      <c r="AI6" s="166"/>
    </row>
    <row r="7" spans="3:35" ht="12" customHeight="1" x14ac:dyDescent="0.15">
      <c r="C7" s="5"/>
      <c r="D7" s="299" t="s">
        <v>3</v>
      </c>
      <c r="E7" s="300"/>
      <c r="F7" s="300"/>
      <c r="G7" s="300"/>
      <c r="H7" s="301"/>
      <c r="I7" s="300" t="s">
        <v>4</v>
      </c>
      <c r="J7" s="300"/>
      <c r="K7" s="300"/>
      <c r="L7" s="300"/>
      <c r="M7" s="301"/>
      <c r="N7" s="300" t="s">
        <v>5</v>
      </c>
      <c r="O7" s="300"/>
      <c r="P7" s="300"/>
      <c r="Q7" s="300"/>
      <c r="R7" s="300"/>
      <c r="S7" s="141"/>
      <c r="T7" s="167"/>
      <c r="U7" s="302" t="s">
        <v>3</v>
      </c>
      <c r="V7" s="303"/>
      <c r="W7" s="303"/>
      <c r="X7" s="303"/>
      <c r="Y7" s="304"/>
      <c r="Z7" s="303" t="s">
        <v>4</v>
      </c>
      <c r="AA7" s="303"/>
      <c r="AB7" s="303"/>
      <c r="AC7" s="303"/>
      <c r="AD7" s="304"/>
      <c r="AE7" s="303" t="s">
        <v>5</v>
      </c>
      <c r="AF7" s="303"/>
      <c r="AG7" s="303"/>
      <c r="AH7" s="303"/>
      <c r="AI7" s="303"/>
    </row>
    <row r="8" spans="3:35" ht="25" thickBot="1" x14ac:dyDescent="0.2">
      <c r="C8" s="7"/>
      <c r="D8" s="7" t="s">
        <v>7</v>
      </c>
      <c r="E8" s="9" t="s">
        <v>8</v>
      </c>
      <c r="F8" s="9" t="s">
        <v>9</v>
      </c>
      <c r="G8" s="8" t="s">
        <v>10</v>
      </c>
      <c r="H8" s="147" t="s">
        <v>11</v>
      </c>
      <c r="I8" s="9" t="s">
        <v>7</v>
      </c>
      <c r="J8" s="9" t="s">
        <v>8</v>
      </c>
      <c r="K8" s="9" t="s">
        <v>9</v>
      </c>
      <c r="L8" s="8" t="s">
        <v>10</v>
      </c>
      <c r="M8" s="147" t="s">
        <v>11</v>
      </c>
      <c r="N8" s="9" t="s">
        <v>7</v>
      </c>
      <c r="O8" s="9" t="s">
        <v>8</v>
      </c>
      <c r="P8" s="9" t="s">
        <v>9</v>
      </c>
      <c r="Q8" s="8" t="s">
        <v>10</v>
      </c>
      <c r="R8" s="10" t="s">
        <v>12</v>
      </c>
      <c r="S8" s="5"/>
      <c r="T8" s="168"/>
      <c r="U8" s="168" t="s">
        <v>7</v>
      </c>
      <c r="V8" s="169" t="s">
        <v>8</v>
      </c>
      <c r="W8" s="169" t="s">
        <v>9</v>
      </c>
      <c r="X8" s="170" t="s">
        <v>10</v>
      </c>
      <c r="Y8" s="171" t="s">
        <v>11</v>
      </c>
      <c r="Z8" s="169" t="s">
        <v>7</v>
      </c>
      <c r="AA8" s="169" t="s">
        <v>8</v>
      </c>
      <c r="AB8" s="169" t="s">
        <v>9</v>
      </c>
      <c r="AC8" s="170" t="s">
        <v>10</v>
      </c>
      <c r="AD8" s="171" t="s">
        <v>11</v>
      </c>
      <c r="AE8" s="169" t="s">
        <v>7</v>
      </c>
      <c r="AF8" s="169" t="s">
        <v>8</v>
      </c>
      <c r="AG8" s="169" t="s">
        <v>9</v>
      </c>
      <c r="AH8" s="170" t="s">
        <v>10</v>
      </c>
      <c r="AI8" s="172" t="s">
        <v>12</v>
      </c>
    </row>
    <row r="9" spans="3:35" x14ac:dyDescent="0.15">
      <c r="C9" s="126" t="s">
        <v>13</v>
      </c>
      <c r="D9" s="13"/>
      <c r="E9" s="14"/>
      <c r="F9" s="14"/>
      <c r="G9" s="22"/>
      <c r="H9" s="148"/>
      <c r="I9" s="14"/>
      <c r="J9" s="14"/>
      <c r="K9" s="14"/>
      <c r="L9" s="22"/>
      <c r="M9" s="148"/>
      <c r="N9" s="14"/>
      <c r="O9" s="14"/>
      <c r="P9" s="14"/>
      <c r="Q9" s="22"/>
      <c r="R9" s="15"/>
      <c r="S9" s="12"/>
      <c r="T9" s="173" t="s">
        <v>13</v>
      </c>
      <c r="U9" s="174"/>
      <c r="V9" s="175"/>
      <c r="W9" s="175"/>
      <c r="X9" s="176"/>
      <c r="Y9" s="177"/>
      <c r="Z9" s="175"/>
      <c r="AA9" s="175"/>
      <c r="AB9" s="175"/>
      <c r="AC9" s="176"/>
      <c r="AD9" s="177"/>
      <c r="AE9" s="175"/>
      <c r="AF9" s="175"/>
      <c r="AG9" s="175"/>
      <c r="AH9" s="176"/>
      <c r="AI9" s="178"/>
    </row>
    <row r="10" spans="3:35" x14ac:dyDescent="0.15">
      <c r="C10" s="122" t="s">
        <v>14</v>
      </c>
      <c r="D10" s="50">
        <v>4591.0900447509139</v>
      </c>
      <c r="E10" s="51">
        <v>998.37915488350268</v>
      </c>
      <c r="F10" s="51">
        <v>2336.4608156173372</v>
      </c>
      <c r="G10" s="56">
        <v>1149.6939533896057</v>
      </c>
      <c r="H10" s="142">
        <v>588.4574203965509</v>
      </c>
      <c r="I10" s="51">
        <v>2309.4369501466276</v>
      </c>
      <c r="J10" s="51">
        <v>607.82304768111226</v>
      </c>
      <c r="K10" s="51">
        <v>397.64569432956529</v>
      </c>
      <c r="L10" s="56">
        <v>31.107939611165421</v>
      </c>
      <c r="M10" s="142">
        <v>441.15717854427533</v>
      </c>
      <c r="N10" s="51">
        <v>4780.3529501119292</v>
      </c>
      <c r="O10" s="51">
        <v>1581.9636327939993</v>
      </c>
      <c r="P10" s="165">
        <v>1139.9735209465944</v>
      </c>
      <c r="Q10" s="56">
        <v>136.65112727854174</v>
      </c>
      <c r="R10" s="72">
        <v>910.66657339302856</v>
      </c>
      <c r="T10" s="179" t="s">
        <v>14</v>
      </c>
      <c r="U10" s="180">
        <v>57.810807870499822</v>
      </c>
      <c r="V10" s="181">
        <v>20.139202254546888</v>
      </c>
      <c r="W10" s="181">
        <v>63.810386087235521</v>
      </c>
      <c r="X10" s="182">
        <v>53.044904946639846</v>
      </c>
      <c r="Y10" s="183">
        <v>25.00859035251813</v>
      </c>
      <c r="Z10" s="181">
        <v>70.81812767474581</v>
      </c>
      <c r="AA10" s="181">
        <v>30.182598277555766</v>
      </c>
      <c r="AB10" s="181">
        <v>41.387101757076337</v>
      </c>
      <c r="AC10" s="182">
        <v>9.6239791650326509</v>
      </c>
      <c r="AD10" s="183">
        <v>74.072780711435001</v>
      </c>
      <c r="AE10" s="181">
        <v>152.8607558331002</v>
      </c>
      <c r="AF10" s="181">
        <v>68.501051498600106</v>
      </c>
      <c r="AG10" s="181">
        <v>96.89381077105547</v>
      </c>
      <c r="AH10" s="182">
        <v>27.936663711309187</v>
      </c>
      <c r="AI10" s="184">
        <v>92.923075165215195</v>
      </c>
    </row>
    <row r="11" spans="3:35" x14ac:dyDescent="0.15">
      <c r="C11" s="123"/>
      <c r="D11" s="20">
        <v>4604.0738212341794</v>
      </c>
      <c r="E11" s="16">
        <v>985.65989900977115</v>
      </c>
      <c r="F11" s="16">
        <v>1738.9393927470655</v>
      </c>
      <c r="G11" s="24">
        <v>1001.4043347104728</v>
      </c>
      <c r="H11" s="143">
        <v>369.71013181192211</v>
      </c>
      <c r="I11" s="16">
        <v>2368.7005543237251</v>
      </c>
      <c r="J11" s="16">
        <v>758.15440850397806</v>
      </c>
      <c r="K11" s="16">
        <v>237.00170862136434</v>
      </c>
      <c r="L11" s="24">
        <v>16.330122603365076</v>
      </c>
      <c r="M11" s="143">
        <v>353.890719968697</v>
      </c>
      <c r="N11" s="16">
        <v>5217.9000000000005</v>
      </c>
      <c r="O11" s="16">
        <v>1711.9398190045247</v>
      </c>
      <c r="P11" s="16">
        <v>626.77526395173447</v>
      </c>
      <c r="Q11" s="24">
        <v>6.1153846153846141</v>
      </c>
      <c r="R11" s="17">
        <v>608.80610859728506</v>
      </c>
      <c r="T11" s="185"/>
      <c r="U11" s="186"/>
      <c r="V11" s="187"/>
      <c r="W11" s="187"/>
      <c r="X11" s="188"/>
      <c r="Y11" s="189"/>
      <c r="Z11" s="187"/>
      <c r="AA11" s="187"/>
      <c r="AB11" s="187"/>
      <c r="AC11" s="188"/>
      <c r="AD11" s="189"/>
      <c r="AE11" s="187"/>
      <c r="AF11" s="187"/>
      <c r="AG11" s="187"/>
      <c r="AH11" s="188"/>
      <c r="AI11" s="190"/>
    </row>
    <row r="12" spans="3:35" x14ac:dyDescent="0.15">
      <c r="C12" s="123" t="s">
        <v>15</v>
      </c>
      <c r="D12" s="50">
        <v>634.95164921251876</v>
      </c>
      <c r="E12" s="51">
        <v>259.71485245398287</v>
      </c>
      <c r="F12" s="51">
        <v>652.30513781818127</v>
      </c>
      <c r="G12" s="56">
        <v>233.67650871129132</v>
      </c>
      <c r="H12" s="142">
        <v>150.96265769744031</v>
      </c>
      <c r="I12" s="51">
        <v>587.310220484414</v>
      </c>
      <c r="J12" s="51">
        <v>243.75114586727491</v>
      </c>
      <c r="K12" s="215">
        <v>146.37905272743981</v>
      </c>
      <c r="L12" s="56">
        <v>2.8148148148148149</v>
      </c>
      <c r="M12" s="142">
        <v>148.47311827956992</v>
      </c>
      <c r="N12" s="51">
        <v>1345.7296050527664</v>
      </c>
      <c r="O12" s="51">
        <v>614.25556443875928</v>
      </c>
      <c r="P12" s="51">
        <v>420.4496642149025</v>
      </c>
      <c r="Q12" s="56">
        <v>51.284433962264167</v>
      </c>
      <c r="R12" s="72">
        <v>288.97864566677328</v>
      </c>
      <c r="T12" s="185" t="s">
        <v>15</v>
      </c>
      <c r="U12" s="180">
        <v>15.169826126295387</v>
      </c>
      <c r="V12" s="181">
        <v>10.186173550030011</v>
      </c>
      <c r="W12" s="181">
        <v>19.784818688797831</v>
      </c>
      <c r="X12" s="182">
        <v>12.719507959123909</v>
      </c>
      <c r="Y12" s="183">
        <v>8.693102188089334</v>
      </c>
      <c r="Z12" s="181">
        <v>26.079506332730983</v>
      </c>
      <c r="AA12" s="181">
        <v>19.468805825532197</v>
      </c>
      <c r="AB12" s="181">
        <v>17.935818499054097</v>
      </c>
      <c r="AC12" s="182">
        <v>2.2601698225766453</v>
      </c>
      <c r="AD12" s="183">
        <v>30.940612458087205</v>
      </c>
      <c r="AE12" s="181">
        <v>60.806035175449175</v>
      </c>
      <c r="AF12" s="181">
        <v>34.808282754000082</v>
      </c>
      <c r="AG12" s="181">
        <v>40.07463150551488</v>
      </c>
      <c r="AH12" s="182">
        <v>13.24981585517037</v>
      </c>
      <c r="AI12" s="184">
        <v>35.142987828525072</v>
      </c>
    </row>
    <row r="13" spans="3:35" x14ac:dyDescent="0.15">
      <c r="C13" s="123"/>
      <c r="D13" s="21">
        <v>518.49767197849042</v>
      </c>
      <c r="E13" s="18">
        <v>268.5821103023149</v>
      </c>
      <c r="F13" s="18">
        <v>496.34004196996523</v>
      </c>
      <c r="G13" s="25">
        <v>226.21373860581022</v>
      </c>
      <c r="H13" s="144">
        <v>106.51606006951276</v>
      </c>
      <c r="I13" s="18">
        <v>579.07950958653964</v>
      </c>
      <c r="J13" s="18">
        <v>272.99433285509321</v>
      </c>
      <c r="K13" s="18">
        <v>89.00896700143474</v>
      </c>
      <c r="L13" s="25">
        <v>5.8501108647450106</v>
      </c>
      <c r="M13" s="144">
        <v>102.42220555628016</v>
      </c>
      <c r="N13" s="18">
        <v>1407.7561840120666</v>
      </c>
      <c r="O13" s="18">
        <v>545.93303167420822</v>
      </c>
      <c r="P13" s="18">
        <v>158.36199095022627</v>
      </c>
      <c r="Q13" s="25">
        <v>0</v>
      </c>
      <c r="R13" s="19">
        <v>220.31078431372549</v>
      </c>
      <c r="S13" s="1">
        <f>(I19-I18)/I19</f>
        <v>2.8167463013898743E-2</v>
      </c>
      <c r="T13" s="185"/>
      <c r="U13" s="191"/>
      <c r="V13" s="192"/>
      <c r="W13" s="192"/>
      <c r="X13" s="193"/>
      <c r="Y13" s="194"/>
      <c r="Z13" s="192"/>
      <c r="AA13" s="192"/>
      <c r="AB13" s="192"/>
      <c r="AC13" s="193"/>
      <c r="AD13" s="194"/>
      <c r="AE13" s="192"/>
      <c r="AF13" s="192"/>
      <c r="AG13" s="192"/>
      <c r="AH13" s="193"/>
      <c r="AI13" s="195"/>
    </row>
    <row r="14" spans="3:35" x14ac:dyDescent="0.15">
      <c r="C14" s="123" t="s">
        <v>84</v>
      </c>
      <c r="D14" s="50">
        <v>4.7111111111111112</v>
      </c>
      <c r="E14" s="51">
        <v>0</v>
      </c>
      <c r="F14" s="51">
        <v>833.11953271953269</v>
      </c>
      <c r="G14" s="56">
        <v>0</v>
      </c>
      <c r="H14" s="142">
        <v>856.80476464389517</v>
      </c>
      <c r="I14" s="51">
        <v>55.968980123818838</v>
      </c>
      <c r="J14" s="51">
        <v>10.175866188769417</v>
      </c>
      <c r="K14" s="51">
        <v>941.61930972253549</v>
      </c>
      <c r="L14" s="56">
        <v>0</v>
      </c>
      <c r="M14" s="142">
        <v>1469.3655293332713</v>
      </c>
      <c r="N14" s="51">
        <v>237.79578669651428</v>
      </c>
      <c r="O14" s="51">
        <v>92.674504317236966</v>
      </c>
      <c r="P14" s="165">
        <v>1612.4856811640552</v>
      </c>
      <c r="Q14" s="56">
        <v>0</v>
      </c>
      <c r="R14" s="72">
        <v>3415.8312040294213</v>
      </c>
      <c r="S14" s="1">
        <f>(J19-J18)/AA18</f>
        <v>5.1066014957824946</v>
      </c>
      <c r="T14" s="185" t="s">
        <v>84</v>
      </c>
      <c r="U14" s="180">
        <v>1.0994131686386071</v>
      </c>
      <c r="V14" s="181">
        <v>0</v>
      </c>
      <c r="W14" s="181">
        <v>34.427731606325274</v>
      </c>
      <c r="X14" s="182" t="s">
        <v>119</v>
      </c>
      <c r="Y14" s="183">
        <v>54.292501520277874</v>
      </c>
      <c r="Z14" s="181">
        <v>10.111890080405646</v>
      </c>
      <c r="AA14" s="181">
        <v>3.4761255154236719</v>
      </c>
      <c r="AB14" s="181">
        <v>62.947520897587168</v>
      </c>
      <c r="AC14" s="182" t="s">
        <v>119</v>
      </c>
      <c r="AD14" s="183">
        <v>114.02734786957963</v>
      </c>
      <c r="AE14" s="181">
        <v>31.091203251758053</v>
      </c>
      <c r="AF14" s="181">
        <v>19.137377351718577</v>
      </c>
      <c r="AG14" s="181">
        <v>124.069648647356</v>
      </c>
      <c r="AH14" s="182" t="s">
        <v>119</v>
      </c>
      <c r="AI14" s="184">
        <v>192.25843497467895</v>
      </c>
    </row>
    <row r="15" spans="3:35" x14ac:dyDescent="0.15">
      <c r="C15" s="123"/>
      <c r="D15" s="21">
        <v>16.461387631975871</v>
      </c>
      <c r="E15" s="18">
        <v>8.352941176470587</v>
      </c>
      <c r="F15" s="18">
        <v>756.21002688700901</v>
      </c>
      <c r="G15" s="25">
        <v>0</v>
      </c>
      <c r="H15" s="144">
        <v>731.44670470194751</v>
      </c>
      <c r="I15" s="18">
        <v>65.263982000782576</v>
      </c>
      <c r="J15" s="18">
        <v>16.695676274944567</v>
      </c>
      <c r="K15" s="18">
        <v>748.77875309769149</v>
      </c>
      <c r="L15" s="25">
        <v>1.26829268292683</v>
      </c>
      <c r="M15" s="144">
        <v>1433.5474044606758</v>
      </c>
      <c r="N15" s="18">
        <v>474.87669683257923</v>
      </c>
      <c r="O15" s="18">
        <v>135.7795625942685</v>
      </c>
      <c r="P15" s="18">
        <v>1821.3619909502263</v>
      </c>
      <c r="Q15" s="25">
        <v>0</v>
      </c>
      <c r="R15" s="19">
        <v>2552.5239819004528</v>
      </c>
      <c r="S15" s="1">
        <f>(N19-N18)/AE18</f>
        <v>4.3581808292425945</v>
      </c>
      <c r="T15" s="185"/>
      <c r="U15" s="191"/>
      <c r="V15" s="192"/>
      <c r="W15" s="192"/>
      <c r="X15" s="193"/>
      <c r="Y15" s="194"/>
      <c r="Z15" s="192"/>
      <c r="AA15" s="192"/>
      <c r="AB15" s="192"/>
      <c r="AC15" s="193"/>
      <c r="AD15" s="194"/>
      <c r="AE15" s="192"/>
      <c r="AF15" s="192"/>
      <c r="AG15" s="192"/>
      <c r="AH15" s="193"/>
      <c r="AI15" s="195"/>
    </row>
    <row r="16" spans="3:35" x14ac:dyDescent="0.15">
      <c r="C16" s="123" t="s">
        <v>16</v>
      </c>
      <c r="D16" s="50">
        <v>2.3555555555555556</v>
      </c>
      <c r="E16" s="51">
        <v>0</v>
      </c>
      <c r="F16" s="51">
        <v>480.32835979792503</v>
      </c>
      <c r="G16" s="56">
        <v>0</v>
      </c>
      <c r="H16" s="142">
        <v>361.14789543267807</v>
      </c>
      <c r="I16" s="51">
        <v>18.184946236559142</v>
      </c>
      <c r="J16" s="51">
        <v>8.7091995221027503</v>
      </c>
      <c r="K16" s="51">
        <v>539.89175125949316</v>
      </c>
      <c r="L16" s="56">
        <v>0</v>
      </c>
      <c r="M16" s="142">
        <v>686.44838554515979</v>
      </c>
      <c r="N16" s="51">
        <v>99.156763671250417</v>
      </c>
      <c r="O16" s="51">
        <v>44.939702590342179</v>
      </c>
      <c r="P16" s="51">
        <v>882.3941397505597</v>
      </c>
      <c r="Q16" s="56">
        <v>0</v>
      </c>
      <c r="R16" s="72">
        <v>1611.6331467860568</v>
      </c>
      <c r="S16" s="1">
        <f>(O19-O18)/AF18</f>
        <v>2.4691775660868673</v>
      </c>
      <c r="T16" s="185" t="s">
        <v>16</v>
      </c>
      <c r="U16" s="180">
        <v>0.63972496896299325</v>
      </c>
      <c r="V16" s="181">
        <v>0</v>
      </c>
      <c r="W16" s="181">
        <v>21.262865527158912</v>
      </c>
      <c r="X16" s="182" t="s">
        <v>119</v>
      </c>
      <c r="Y16" s="183">
        <v>22.118896078007403</v>
      </c>
      <c r="Z16" s="181">
        <v>5.3194521054160493</v>
      </c>
      <c r="AA16" s="181">
        <v>3.3906904801696101</v>
      </c>
      <c r="AB16" s="181">
        <v>40.064469659148919</v>
      </c>
      <c r="AC16" s="182" t="s">
        <v>119</v>
      </c>
      <c r="AD16" s="183">
        <v>55.244268736480819</v>
      </c>
      <c r="AE16" s="181">
        <v>17.886657906591147</v>
      </c>
      <c r="AF16" s="181">
        <v>10.654683416205419</v>
      </c>
      <c r="AG16" s="181">
        <v>55.95363845871897</v>
      </c>
      <c r="AH16" s="182" t="s">
        <v>119</v>
      </c>
      <c r="AI16" s="184">
        <v>93.987272364427753</v>
      </c>
    </row>
    <row r="17" spans="3:35" ht="13" thickBot="1" x14ac:dyDescent="0.2">
      <c r="C17" s="123"/>
      <c r="D17" s="26">
        <v>6.115384615384615</v>
      </c>
      <c r="E17" s="27">
        <v>1</v>
      </c>
      <c r="F17" s="27">
        <v>449.38140861695854</v>
      </c>
      <c r="G17" s="28">
        <v>0</v>
      </c>
      <c r="H17" s="145">
        <v>326.23960915469866</v>
      </c>
      <c r="I17" s="27">
        <v>26.154584583278986</v>
      </c>
      <c r="J17" s="27">
        <v>11.481818181818184</v>
      </c>
      <c r="K17" s="27">
        <v>427.12620973001174</v>
      </c>
      <c r="L17" s="28">
        <v>1.26829268292683</v>
      </c>
      <c r="M17" s="145">
        <v>658.98866571018641</v>
      </c>
      <c r="N17" s="27">
        <v>202.84200603318249</v>
      </c>
      <c r="O17" s="27">
        <v>126.61930618401209</v>
      </c>
      <c r="P17" s="27">
        <v>828.42285067873308</v>
      </c>
      <c r="Q17" s="28">
        <v>0</v>
      </c>
      <c r="R17" s="29">
        <v>1263.3737556561086</v>
      </c>
      <c r="T17" s="185"/>
      <c r="U17" s="196"/>
      <c r="V17" s="197"/>
      <c r="W17" s="197"/>
      <c r="X17" s="198"/>
      <c r="Y17" s="199"/>
      <c r="Z17" s="197"/>
      <c r="AA17" s="197"/>
      <c r="AB17" s="197"/>
      <c r="AC17" s="198"/>
      <c r="AD17" s="199"/>
      <c r="AE17" s="197"/>
      <c r="AF17" s="197"/>
      <c r="AG17" s="197"/>
      <c r="AH17" s="198"/>
      <c r="AI17" s="200"/>
    </row>
    <row r="18" spans="3:35" x14ac:dyDescent="0.15">
      <c r="C18" s="124" t="s">
        <v>17</v>
      </c>
      <c r="D18" s="52">
        <v>4595.8011558620246</v>
      </c>
      <c r="E18" s="53">
        <v>998.37915488350268</v>
      </c>
      <c r="F18" s="53">
        <v>3169.58034833687</v>
      </c>
      <c r="G18" s="57">
        <v>1149.6939533896057</v>
      </c>
      <c r="H18" s="146">
        <v>1445.2621850404462</v>
      </c>
      <c r="I18" s="53">
        <v>2365.4059302704463</v>
      </c>
      <c r="J18" s="53">
        <v>617.99891386988168</v>
      </c>
      <c r="K18" s="53">
        <v>1339.2650040521007</v>
      </c>
      <c r="L18" s="57">
        <v>31.107939611165421</v>
      </c>
      <c r="M18" s="146">
        <v>1910.5227078775465</v>
      </c>
      <c r="N18" s="53">
        <v>5018.1487368084436</v>
      </c>
      <c r="O18" s="53">
        <v>1674.6381371112363</v>
      </c>
      <c r="P18" s="152">
        <v>2752.4592021106491</v>
      </c>
      <c r="Q18" s="153">
        <v>136.65112727854174</v>
      </c>
      <c r="R18" s="58">
        <v>4326.4977774224499</v>
      </c>
      <c r="T18" s="201" t="s">
        <v>17</v>
      </c>
      <c r="U18" s="202">
        <v>57.727280092770741</v>
      </c>
      <c r="V18" s="203">
        <v>20.139202254546888</v>
      </c>
      <c r="W18" s="203">
        <v>67.358802601976464</v>
      </c>
      <c r="X18" s="204" t="s">
        <v>119</v>
      </c>
      <c r="Y18" s="205">
        <v>62.902749033640021</v>
      </c>
      <c r="Z18" s="203">
        <v>71.827012979421127</v>
      </c>
      <c r="AA18" s="203">
        <v>30.715373235719106</v>
      </c>
      <c r="AB18" s="203">
        <v>76.606960718930893</v>
      </c>
      <c r="AC18" s="204" t="s">
        <v>119</v>
      </c>
      <c r="AD18" s="205">
        <v>136.36479987574728</v>
      </c>
      <c r="AE18" s="203">
        <v>154.79577063381723</v>
      </c>
      <c r="AF18" s="203">
        <v>70.096718382977471</v>
      </c>
      <c r="AG18" s="206">
        <v>192.10798619751242</v>
      </c>
      <c r="AH18" s="204" t="s">
        <v>119</v>
      </c>
      <c r="AI18" s="207">
        <v>238.53694167191037</v>
      </c>
    </row>
    <row r="19" spans="3:35" x14ac:dyDescent="0.15">
      <c r="C19" s="123"/>
      <c r="D19" s="21">
        <v>4620.5352088661548</v>
      </c>
      <c r="E19" s="18">
        <v>994.01284018624165</v>
      </c>
      <c r="F19" s="18">
        <v>2495.1494196340745</v>
      </c>
      <c r="G19" s="25">
        <v>1001.4043347104728</v>
      </c>
      <c r="H19" s="144">
        <v>1101.1568365138698</v>
      </c>
      <c r="I19" s="18">
        <v>2433.9645363245081</v>
      </c>
      <c r="J19" s="18">
        <v>774.85008477892245</v>
      </c>
      <c r="K19" s="18">
        <v>985.78046171905567</v>
      </c>
      <c r="L19" s="25">
        <v>17.598415286291903</v>
      </c>
      <c r="M19" s="144">
        <v>1787.4381244293725</v>
      </c>
      <c r="N19" s="18">
        <v>5692.7766968325795</v>
      </c>
      <c r="O19" s="18">
        <v>1847.7193815987932</v>
      </c>
      <c r="P19" s="18">
        <v>2448.1372549019607</v>
      </c>
      <c r="Q19" s="25">
        <v>6.1153846153846141</v>
      </c>
      <c r="R19" s="19">
        <v>3161.3300904977377</v>
      </c>
      <c r="T19" s="185"/>
      <c r="U19" s="191"/>
      <c r="V19" s="192"/>
      <c r="W19" s="192"/>
      <c r="X19" s="193"/>
      <c r="Y19" s="194"/>
      <c r="Z19" s="192"/>
      <c r="AA19" s="192"/>
      <c r="AB19" s="192"/>
      <c r="AC19" s="193"/>
      <c r="AD19" s="194"/>
      <c r="AE19" s="192"/>
      <c r="AF19" s="192"/>
      <c r="AG19" s="192"/>
      <c r="AH19" s="193"/>
      <c r="AI19" s="195"/>
    </row>
    <row r="20" spans="3:35" x14ac:dyDescent="0.15">
      <c r="C20" s="123" t="s">
        <v>18</v>
      </c>
      <c r="D20" s="52">
        <v>637.30720476807437</v>
      </c>
      <c r="E20" s="53">
        <v>259.71485245398287</v>
      </c>
      <c r="F20" s="53">
        <v>1132.6334976161063</v>
      </c>
      <c r="G20" s="57">
        <v>233.67650871129132</v>
      </c>
      <c r="H20" s="146">
        <v>512.11055313011843</v>
      </c>
      <c r="I20" s="53">
        <v>605.4951667209732</v>
      </c>
      <c r="J20" s="53">
        <v>252.46034538937766</v>
      </c>
      <c r="K20" s="216">
        <v>686.27080398693295</v>
      </c>
      <c r="L20" s="57">
        <v>2.8148148148148149</v>
      </c>
      <c r="M20" s="146">
        <v>834.92150382472971</v>
      </c>
      <c r="N20" s="53">
        <v>1444.8863687240168</v>
      </c>
      <c r="O20" s="53">
        <v>659.1952670291015</v>
      </c>
      <c r="P20" s="53">
        <v>1302.8438039654623</v>
      </c>
      <c r="Q20" s="50">
        <v>51.284433962264167</v>
      </c>
      <c r="R20" s="56">
        <v>1900.6117924528301</v>
      </c>
      <c r="T20" s="185" t="s">
        <v>18</v>
      </c>
      <c r="U20" s="202">
        <v>15.150364554644295</v>
      </c>
      <c r="V20" s="203">
        <v>10.186173550030011</v>
      </c>
      <c r="W20" s="203">
        <v>29.688027513891569</v>
      </c>
      <c r="X20" s="204" t="s">
        <v>119</v>
      </c>
      <c r="Y20" s="205">
        <v>24.711541210460872</v>
      </c>
      <c r="Z20" s="203">
        <v>26.155463083747218</v>
      </c>
      <c r="AA20" s="203">
        <v>20.500871231597703</v>
      </c>
      <c r="AB20" s="203">
        <v>43.343448484236745</v>
      </c>
      <c r="AC20" s="204" t="s">
        <v>119</v>
      </c>
      <c r="AD20" s="205">
        <v>62.67983041775129</v>
      </c>
      <c r="AE20" s="203">
        <v>63.022327700536259</v>
      </c>
      <c r="AF20" s="203">
        <v>36.323981913716999</v>
      </c>
      <c r="AG20" s="203">
        <v>68.393917862240613</v>
      </c>
      <c r="AH20" s="204" t="s">
        <v>119</v>
      </c>
      <c r="AI20" s="182">
        <v>105.91996439396142</v>
      </c>
    </row>
    <row r="21" spans="3:35" ht="13" thickBot="1" x14ac:dyDescent="0.2">
      <c r="C21" s="123"/>
      <c r="D21" s="20">
        <v>524.61305659387506</v>
      </c>
      <c r="E21" s="16">
        <v>269.5821103023149</v>
      </c>
      <c r="F21" s="16">
        <v>945.72145058692377</v>
      </c>
      <c r="G21" s="24">
        <v>226.21373860581022</v>
      </c>
      <c r="H21" s="143">
        <v>432.75566922421132</v>
      </c>
      <c r="I21" s="16">
        <v>605.23409416981872</v>
      </c>
      <c r="J21" s="16">
        <v>284.4761510369114</v>
      </c>
      <c r="K21" s="16">
        <v>516.13517673144645</v>
      </c>
      <c r="L21" s="24">
        <v>7.118403547671841</v>
      </c>
      <c r="M21" s="149">
        <v>761.41087126646664</v>
      </c>
      <c r="N21" s="151">
        <v>1610.5981900452489</v>
      </c>
      <c r="O21" s="86">
        <v>672.55233785822008</v>
      </c>
      <c r="P21" s="86">
        <v>986.78484162895938</v>
      </c>
      <c r="Q21" s="87">
        <v>0</v>
      </c>
      <c r="R21" s="93">
        <v>1483.6845399698341</v>
      </c>
      <c r="T21" s="185"/>
      <c r="U21" s="186"/>
      <c r="V21" s="187"/>
      <c r="W21" s="187"/>
      <c r="X21" s="188"/>
      <c r="Y21" s="189"/>
      <c r="Z21" s="187"/>
      <c r="AA21" s="187"/>
      <c r="AB21" s="187"/>
      <c r="AC21" s="188"/>
      <c r="AD21" s="208"/>
      <c r="AE21" s="209"/>
      <c r="AF21" s="210"/>
      <c r="AG21" s="210"/>
      <c r="AH21" s="188"/>
      <c r="AI21" s="211"/>
    </row>
    <row r="22" spans="3:35" ht="13" thickTop="1" x14ac:dyDescent="0.15">
      <c r="C22" s="125" t="s">
        <v>70</v>
      </c>
      <c r="D22" s="294" t="s">
        <v>3</v>
      </c>
      <c r="E22" s="295"/>
      <c r="F22" s="295"/>
      <c r="G22" s="295"/>
      <c r="H22" s="296"/>
      <c r="I22" s="295" t="s">
        <v>4</v>
      </c>
      <c r="J22" s="295"/>
      <c r="K22" s="295"/>
      <c r="L22" s="295"/>
      <c r="M22" s="297"/>
      <c r="N22" s="48"/>
      <c r="O22" s="48"/>
      <c r="P22" s="48"/>
      <c r="Q22" s="48"/>
      <c r="R22" s="48"/>
      <c r="S22" s="12"/>
      <c r="T22" s="212" t="s">
        <v>70</v>
      </c>
      <c r="U22" s="305"/>
      <c r="V22" s="306"/>
      <c r="W22" s="306"/>
      <c r="X22" s="306"/>
      <c r="Y22" s="307"/>
      <c r="Z22" s="306"/>
      <c r="AA22" s="306"/>
      <c r="AB22" s="306"/>
      <c r="AC22" s="306"/>
      <c r="AD22" s="308"/>
      <c r="AE22" s="213"/>
      <c r="AF22" s="213"/>
      <c r="AG22" s="213"/>
      <c r="AH22" s="213"/>
      <c r="AI22" s="213"/>
    </row>
    <row r="23" spans="3:35" x14ac:dyDescent="0.15">
      <c r="C23" s="122" t="s">
        <v>14</v>
      </c>
      <c r="D23" s="50">
        <v>649.0060606060606</v>
      </c>
      <c r="E23" s="51">
        <v>219.5272727272727</v>
      </c>
      <c r="F23" s="215">
        <v>328.94545454545454</v>
      </c>
      <c r="G23" s="56">
        <v>112.87272727272727</v>
      </c>
      <c r="H23" s="142">
        <v>90.703030303030289</v>
      </c>
      <c r="I23" s="51">
        <v>122.66666666666666</v>
      </c>
      <c r="J23" s="51">
        <v>40</v>
      </c>
      <c r="K23" s="51">
        <v>13.333333333333334</v>
      </c>
      <c r="L23" s="56">
        <v>2.666666666666667</v>
      </c>
      <c r="M23" s="56">
        <v>21.333333333333336</v>
      </c>
      <c r="N23" s="48"/>
      <c r="O23" s="48"/>
      <c r="P23" s="48"/>
      <c r="Q23" s="48"/>
      <c r="R23" s="48"/>
      <c r="T23" s="179" t="s">
        <v>14</v>
      </c>
      <c r="U23" s="180">
        <v>28.443924364752174</v>
      </c>
      <c r="V23" s="181">
        <v>9.7428454865068694</v>
      </c>
      <c r="W23" s="181">
        <v>21.110382113527507</v>
      </c>
      <c r="X23" s="182">
        <v>14.689382073139528</v>
      </c>
      <c r="Y23" s="183">
        <v>16.89181416562807</v>
      </c>
      <c r="Z23" s="181">
        <v>17.178798302300166</v>
      </c>
      <c r="AA23" s="181">
        <v>9.6609178307929593</v>
      </c>
      <c r="AB23" s="181">
        <v>3.8873012632302002</v>
      </c>
      <c r="AC23" s="182">
        <v>2.1081851067789197</v>
      </c>
      <c r="AD23" s="182">
        <v>7.0553368295055749</v>
      </c>
      <c r="AE23" s="213"/>
      <c r="AF23" s="213"/>
      <c r="AG23" s="213"/>
      <c r="AH23" s="213"/>
      <c r="AI23" s="213"/>
    </row>
    <row r="24" spans="3:35" x14ac:dyDescent="0.15">
      <c r="C24" s="123"/>
      <c r="D24" s="20">
        <v>578.56190476190477</v>
      </c>
      <c r="E24" s="16">
        <v>207.1079365079365</v>
      </c>
      <c r="F24" s="16">
        <v>183.71111111111111</v>
      </c>
      <c r="G24" s="24">
        <v>70.952380952380949</v>
      </c>
      <c r="H24" s="143">
        <v>83.739682539682534</v>
      </c>
      <c r="I24" s="16">
        <v>145.20000000000002</v>
      </c>
      <c r="J24" s="16">
        <v>57.199999999999989</v>
      </c>
      <c r="K24" s="16">
        <v>19.8</v>
      </c>
      <c r="L24" s="24">
        <v>15.399999999999999</v>
      </c>
      <c r="M24" s="24">
        <v>8.8000000000000025</v>
      </c>
      <c r="N24" s="16"/>
      <c r="O24" s="16"/>
      <c r="P24" s="16"/>
      <c r="Q24" s="16"/>
      <c r="R24" s="16"/>
      <c r="T24" s="185"/>
      <c r="U24" s="186"/>
      <c r="V24" s="187"/>
      <c r="W24" s="187"/>
      <c r="X24" s="188"/>
      <c r="Y24" s="189"/>
      <c r="Z24" s="187"/>
      <c r="AA24" s="187"/>
      <c r="AB24" s="187"/>
      <c r="AC24" s="188"/>
      <c r="AD24" s="188"/>
      <c r="AE24" s="187"/>
      <c r="AF24" s="187"/>
      <c r="AG24" s="187"/>
      <c r="AH24" s="187"/>
      <c r="AI24" s="187"/>
    </row>
    <row r="25" spans="3:35" x14ac:dyDescent="0.15">
      <c r="C25" s="123" t="s">
        <v>15</v>
      </c>
      <c r="D25" s="50">
        <v>137.21212121212119</v>
      </c>
      <c r="E25" s="51">
        <v>71.212121212121204</v>
      </c>
      <c r="F25" s="51">
        <v>107.29696969696968</v>
      </c>
      <c r="G25" s="56">
        <v>21.745454545454546</v>
      </c>
      <c r="H25" s="142">
        <v>19.369696969696967</v>
      </c>
      <c r="I25" s="51">
        <v>16</v>
      </c>
      <c r="J25" s="51">
        <v>18.666666666666668</v>
      </c>
      <c r="K25" s="51">
        <v>8</v>
      </c>
      <c r="L25" s="56">
        <v>0</v>
      </c>
      <c r="M25" s="56">
        <v>5.3333333333333339</v>
      </c>
      <c r="N25" s="48"/>
      <c r="O25" s="48"/>
      <c r="P25" s="48"/>
      <c r="Q25" s="48"/>
      <c r="R25" s="48"/>
      <c r="T25" s="185" t="s">
        <v>15</v>
      </c>
      <c r="U25" s="180">
        <v>7.9228405471168424</v>
      </c>
      <c r="V25" s="181">
        <v>4.8969439800447692</v>
      </c>
      <c r="W25" s="181">
        <v>7.5875136490157127</v>
      </c>
      <c r="X25" s="182">
        <v>3.9926851652500166</v>
      </c>
      <c r="Y25" s="183">
        <v>4.1117359860647777</v>
      </c>
      <c r="Z25" s="181">
        <v>6.5319726474218083</v>
      </c>
      <c r="AA25" s="181">
        <v>5.0771820705759385</v>
      </c>
      <c r="AB25" s="181">
        <v>4.320493798938573</v>
      </c>
      <c r="AC25" s="182">
        <v>0</v>
      </c>
      <c r="AD25" s="182">
        <v>4.2163702135578394</v>
      </c>
      <c r="AE25" s="213"/>
      <c r="AF25" s="213"/>
      <c r="AG25" s="213"/>
      <c r="AH25" s="213"/>
      <c r="AI25" s="213"/>
    </row>
    <row r="26" spans="3:35" x14ac:dyDescent="0.15">
      <c r="C26" s="123"/>
      <c r="D26" s="21">
        <v>95.066666666666663</v>
      </c>
      <c r="E26" s="18">
        <v>84.222222222222214</v>
      </c>
      <c r="F26" s="18">
        <v>61.476190476190482</v>
      </c>
      <c r="G26" s="25">
        <v>17.739682539682541</v>
      </c>
      <c r="H26" s="144">
        <v>14.514285714285716</v>
      </c>
      <c r="I26" s="18">
        <v>19.8</v>
      </c>
      <c r="J26" s="18">
        <v>17.600000000000001</v>
      </c>
      <c r="K26" s="18">
        <v>6.6</v>
      </c>
      <c r="L26" s="25">
        <v>6.6</v>
      </c>
      <c r="M26" s="25">
        <v>0</v>
      </c>
      <c r="N26" s="16"/>
      <c r="O26" s="16"/>
      <c r="P26" s="16"/>
      <c r="Q26" s="16"/>
      <c r="R26" s="16"/>
      <c r="T26" s="185"/>
      <c r="U26" s="191"/>
      <c r="V26" s="192"/>
      <c r="W26" s="192"/>
      <c r="X26" s="193"/>
      <c r="Y26" s="194"/>
      <c r="Z26" s="192"/>
      <c r="AA26" s="192"/>
      <c r="AB26" s="192"/>
      <c r="AC26" s="193"/>
      <c r="AD26" s="193"/>
      <c r="AE26" s="187"/>
      <c r="AF26" s="187"/>
      <c r="AG26" s="187"/>
      <c r="AH26" s="187"/>
      <c r="AI26" s="187"/>
    </row>
    <row r="27" spans="3:35" x14ac:dyDescent="0.15">
      <c r="C27" s="123" t="s">
        <v>84</v>
      </c>
      <c r="D27" s="50">
        <v>0</v>
      </c>
      <c r="E27" s="51">
        <v>0</v>
      </c>
      <c r="F27" s="215">
        <v>39.915151515151514</v>
      </c>
      <c r="G27" s="56">
        <v>0</v>
      </c>
      <c r="H27" s="142">
        <v>37.490909090909092</v>
      </c>
      <c r="I27" s="51">
        <v>0</v>
      </c>
      <c r="J27" s="51">
        <v>0</v>
      </c>
      <c r="K27" s="51">
        <v>18.666666666666664</v>
      </c>
      <c r="L27" s="56">
        <v>0</v>
      </c>
      <c r="M27" s="56">
        <v>5.3333333333333339</v>
      </c>
      <c r="N27" s="48"/>
      <c r="O27" s="48"/>
      <c r="P27" s="48"/>
      <c r="Q27" s="48"/>
      <c r="R27" s="48"/>
      <c r="T27" s="185" t="s">
        <v>84</v>
      </c>
      <c r="U27" s="180">
        <v>0</v>
      </c>
      <c r="V27" s="181">
        <v>0</v>
      </c>
      <c r="W27" s="181">
        <v>4.6368259396596123</v>
      </c>
      <c r="X27" s="182" t="s">
        <v>119</v>
      </c>
      <c r="Y27" s="183">
        <v>6.7223826851031339</v>
      </c>
      <c r="Z27" s="181">
        <v>0</v>
      </c>
      <c r="AA27" s="181">
        <v>0</v>
      </c>
      <c r="AB27" s="181">
        <v>6.036923425424944</v>
      </c>
      <c r="AC27" s="182" t="s">
        <v>119</v>
      </c>
      <c r="AD27" s="182">
        <v>2.666666666666667</v>
      </c>
      <c r="AE27" s="213"/>
      <c r="AF27" s="213"/>
      <c r="AG27" s="213"/>
      <c r="AH27" s="213"/>
      <c r="AI27" s="213"/>
    </row>
    <row r="28" spans="3:35" x14ac:dyDescent="0.15">
      <c r="C28" s="123"/>
      <c r="D28" s="21">
        <v>1.0952380952380956</v>
      </c>
      <c r="E28" s="18">
        <v>2.2285714285714286</v>
      </c>
      <c r="F28" s="18">
        <v>31.409523809523812</v>
      </c>
      <c r="G28" s="25">
        <v>0</v>
      </c>
      <c r="H28" s="144">
        <v>21.076190476190476</v>
      </c>
      <c r="I28" s="18">
        <v>2.1999999999999997</v>
      </c>
      <c r="J28" s="18">
        <v>0</v>
      </c>
      <c r="K28" s="18">
        <v>37.4</v>
      </c>
      <c r="L28" s="25">
        <v>0</v>
      </c>
      <c r="M28" s="25">
        <v>19.8</v>
      </c>
      <c r="N28" s="16"/>
      <c r="O28" s="16"/>
      <c r="P28" s="16"/>
      <c r="Q28" s="16"/>
      <c r="R28" s="16"/>
      <c r="T28" s="185"/>
      <c r="U28" s="191"/>
      <c r="V28" s="192"/>
      <c r="W28" s="192"/>
      <c r="X28" s="193"/>
      <c r="Y28" s="194"/>
      <c r="Z28" s="192"/>
      <c r="AA28" s="192"/>
      <c r="AB28" s="192"/>
      <c r="AC28" s="193"/>
      <c r="AD28" s="193"/>
      <c r="AE28" s="187"/>
      <c r="AF28" s="187"/>
      <c r="AG28" s="187"/>
      <c r="AH28" s="187"/>
      <c r="AI28" s="187"/>
    </row>
    <row r="29" spans="3:35" x14ac:dyDescent="0.15">
      <c r="C29" s="123" t="s">
        <v>16</v>
      </c>
      <c r="D29" s="50">
        <v>0</v>
      </c>
      <c r="E29" s="51">
        <v>0</v>
      </c>
      <c r="F29" s="215">
        <v>25.878787878787879</v>
      </c>
      <c r="G29" s="56">
        <v>0</v>
      </c>
      <c r="H29" s="142">
        <v>18.618181818181817</v>
      </c>
      <c r="I29" s="51">
        <v>0</v>
      </c>
      <c r="J29" s="51">
        <v>0</v>
      </c>
      <c r="K29" s="51">
        <v>8</v>
      </c>
      <c r="L29" s="56">
        <v>0</v>
      </c>
      <c r="M29" s="56">
        <v>2.666666666666667</v>
      </c>
      <c r="N29" s="48"/>
      <c r="O29" s="48"/>
      <c r="P29" s="48"/>
      <c r="Q29" s="48"/>
      <c r="R29" s="48"/>
      <c r="T29" s="185" t="s">
        <v>16</v>
      </c>
      <c r="U29" s="180">
        <v>0</v>
      </c>
      <c r="V29" s="181">
        <v>0</v>
      </c>
      <c r="W29" s="181">
        <v>3.5075077363838187</v>
      </c>
      <c r="X29" s="182" t="s">
        <v>119</v>
      </c>
      <c r="Y29" s="183">
        <v>3.7743933107489847</v>
      </c>
      <c r="Z29" s="181">
        <v>0</v>
      </c>
      <c r="AA29" s="181">
        <v>0</v>
      </c>
      <c r="AB29" s="181">
        <v>2.8284271247461898</v>
      </c>
      <c r="AC29" s="182" t="s">
        <v>119</v>
      </c>
      <c r="AD29" s="182">
        <v>2.1081851067789197</v>
      </c>
      <c r="AE29" s="213"/>
      <c r="AF29" s="213"/>
      <c r="AG29" s="213"/>
      <c r="AH29" s="213"/>
      <c r="AI29" s="213"/>
    </row>
    <row r="30" spans="3:35" ht="13" thickBot="1" x14ac:dyDescent="0.2">
      <c r="C30" s="123"/>
      <c r="D30" s="26">
        <v>0</v>
      </c>
      <c r="E30" s="27">
        <v>0</v>
      </c>
      <c r="F30" s="27">
        <v>20.450793650793649</v>
      </c>
      <c r="G30" s="28">
        <v>0</v>
      </c>
      <c r="H30" s="145">
        <v>11.142857142857142</v>
      </c>
      <c r="I30" s="27">
        <v>2.1999999999999997</v>
      </c>
      <c r="J30" s="27">
        <v>0</v>
      </c>
      <c r="K30" s="27">
        <v>19.8</v>
      </c>
      <c r="L30" s="28">
        <v>0</v>
      </c>
      <c r="M30" s="28">
        <v>6.6</v>
      </c>
      <c r="N30" s="16"/>
      <c r="O30" s="16"/>
      <c r="P30" s="16"/>
      <c r="Q30" s="16"/>
      <c r="R30" s="16"/>
      <c r="T30" s="185"/>
      <c r="U30" s="196"/>
      <c r="V30" s="197"/>
      <c r="W30" s="197"/>
      <c r="X30" s="198"/>
      <c r="Y30" s="199"/>
      <c r="Z30" s="197"/>
      <c r="AA30" s="197"/>
      <c r="AB30" s="197"/>
      <c r="AC30" s="198"/>
      <c r="AD30" s="198"/>
      <c r="AE30" s="187"/>
      <c r="AF30" s="187"/>
      <c r="AG30" s="187"/>
      <c r="AH30" s="187"/>
      <c r="AI30" s="187"/>
    </row>
    <row r="31" spans="3:35" x14ac:dyDescent="0.15">
      <c r="C31" s="124" t="s">
        <v>71</v>
      </c>
      <c r="D31" s="52">
        <v>649.0060606060606</v>
      </c>
      <c r="E31" s="53">
        <v>219.5272727272727</v>
      </c>
      <c r="F31" s="53">
        <v>368.86060606060607</v>
      </c>
      <c r="G31" s="57">
        <v>112.87272727272727</v>
      </c>
      <c r="H31" s="146">
        <v>128.19393939393939</v>
      </c>
      <c r="I31" s="53">
        <v>122.66666666666666</v>
      </c>
      <c r="J31" s="53">
        <v>40</v>
      </c>
      <c r="K31" s="53">
        <v>32</v>
      </c>
      <c r="L31" s="57">
        <v>2.666666666666667</v>
      </c>
      <c r="M31" s="57">
        <v>26.666666666666671</v>
      </c>
      <c r="N31" s="48"/>
      <c r="O31" s="48"/>
      <c r="P31" s="48"/>
      <c r="Q31" s="48"/>
      <c r="R31" s="48"/>
      <c r="T31" s="201" t="s">
        <v>71</v>
      </c>
      <c r="U31" s="202">
        <v>28.443924364752174</v>
      </c>
      <c r="V31" s="203">
        <v>9.7428454865068694</v>
      </c>
      <c r="W31" s="203">
        <v>21.297343707833058</v>
      </c>
      <c r="X31" s="204" t="s">
        <v>119</v>
      </c>
      <c r="Y31" s="205">
        <v>19.848505072525302</v>
      </c>
      <c r="Z31" s="203">
        <v>17.178798302300166</v>
      </c>
      <c r="AA31" s="203">
        <v>9.6609178307929593</v>
      </c>
      <c r="AB31" s="203">
        <v>6.5319726474218083</v>
      </c>
      <c r="AC31" s="204" t="s">
        <v>119</v>
      </c>
      <c r="AD31" s="204">
        <v>7.7746025264604004</v>
      </c>
      <c r="AE31" s="213"/>
      <c r="AF31" s="213"/>
      <c r="AG31" s="213"/>
      <c r="AH31" s="213"/>
      <c r="AI31" s="213"/>
    </row>
    <row r="32" spans="3:35" x14ac:dyDescent="0.15">
      <c r="C32" s="123"/>
      <c r="D32" s="21">
        <v>579.65714285714284</v>
      </c>
      <c r="E32" s="18">
        <v>209.33650793650793</v>
      </c>
      <c r="F32" s="18">
        <v>215.12063492063493</v>
      </c>
      <c r="G32" s="25">
        <v>70.952380952380949</v>
      </c>
      <c r="H32" s="144">
        <v>104.81587301587301</v>
      </c>
      <c r="I32" s="18">
        <v>147.4</v>
      </c>
      <c r="J32" s="18">
        <v>57.199999999999989</v>
      </c>
      <c r="K32" s="18">
        <v>57.2</v>
      </c>
      <c r="L32" s="25">
        <v>15.399999999999999</v>
      </c>
      <c r="M32" s="25">
        <v>28.600000000000005</v>
      </c>
      <c r="N32" s="16"/>
      <c r="O32" s="16"/>
      <c r="P32" s="16"/>
      <c r="Q32" s="16"/>
      <c r="R32" s="16"/>
      <c r="T32" s="185"/>
      <c r="U32" s="191"/>
      <c r="V32" s="192"/>
      <c r="W32" s="192"/>
      <c r="X32" s="193"/>
      <c r="Y32" s="194"/>
      <c r="Z32" s="192"/>
      <c r="AA32" s="192"/>
      <c r="AB32" s="192"/>
      <c r="AC32" s="193"/>
      <c r="AD32" s="193"/>
      <c r="AE32" s="187"/>
      <c r="AF32" s="187"/>
      <c r="AG32" s="187"/>
      <c r="AH32" s="187"/>
      <c r="AI32" s="187"/>
    </row>
    <row r="33" spans="3:35" x14ac:dyDescent="0.15">
      <c r="C33" s="123" t="s">
        <v>72</v>
      </c>
      <c r="D33" s="52">
        <v>137.21212121212119</v>
      </c>
      <c r="E33" s="53">
        <v>71.212121212121204</v>
      </c>
      <c r="F33" s="216">
        <v>133.17575757575756</v>
      </c>
      <c r="G33" s="57">
        <v>21.745454545454546</v>
      </c>
      <c r="H33" s="146">
        <v>37.987878787878785</v>
      </c>
      <c r="I33" s="53">
        <v>16</v>
      </c>
      <c r="J33" s="53">
        <v>18.666666666666668</v>
      </c>
      <c r="K33" s="53">
        <v>16</v>
      </c>
      <c r="L33" s="57">
        <v>0</v>
      </c>
      <c r="M33" s="57">
        <v>8</v>
      </c>
      <c r="N33" s="48"/>
      <c r="O33" s="48"/>
      <c r="P33" s="48"/>
      <c r="Q33" s="48"/>
      <c r="R33" s="48"/>
      <c r="T33" s="185" t="s">
        <v>72</v>
      </c>
      <c r="U33" s="202">
        <v>7.9228405471168424</v>
      </c>
      <c r="V33" s="203">
        <v>4.8969439800447692</v>
      </c>
      <c r="W33" s="203">
        <v>7.9604664007906107</v>
      </c>
      <c r="X33" s="204" t="s">
        <v>119</v>
      </c>
      <c r="Y33" s="205">
        <v>6.2673599388767336</v>
      </c>
      <c r="Z33" s="203">
        <v>6.5319726474218083</v>
      </c>
      <c r="AA33" s="203">
        <v>5.0771820705759385</v>
      </c>
      <c r="AB33" s="203">
        <v>3.2659863237109041</v>
      </c>
      <c r="AC33" s="204" t="s">
        <v>119</v>
      </c>
      <c r="AD33" s="204">
        <v>4.320493798938573</v>
      </c>
      <c r="AE33" s="213"/>
      <c r="AF33" s="213"/>
      <c r="AG33" s="213"/>
      <c r="AH33" s="213"/>
      <c r="AI33" s="213"/>
    </row>
    <row r="34" spans="3:35" x14ac:dyDescent="0.15">
      <c r="C34" s="127"/>
      <c r="D34" s="21">
        <v>95.066666666666663</v>
      </c>
      <c r="E34" s="18">
        <v>84.222222222222214</v>
      </c>
      <c r="F34" s="18">
        <v>81.926984126984138</v>
      </c>
      <c r="G34" s="25">
        <v>17.739682539682541</v>
      </c>
      <c r="H34" s="144">
        <v>25.657142857142858</v>
      </c>
      <c r="I34" s="18">
        <v>22</v>
      </c>
      <c r="J34" s="18">
        <v>17.600000000000001</v>
      </c>
      <c r="K34" s="18">
        <v>26.4</v>
      </c>
      <c r="L34" s="25">
        <v>6.6</v>
      </c>
      <c r="M34" s="25">
        <v>6.6</v>
      </c>
      <c r="N34" s="16"/>
      <c r="O34" s="16"/>
      <c r="P34" s="16"/>
      <c r="Q34" s="16"/>
      <c r="R34" s="16"/>
      <c r="T34" s="214"/>
      <c r="U34" s="191"/>
      <c r="V34" s="192"/>
      <c r="W34" s="192"/>
      <c r="X34" s="193"/>
      <c r="Y34" s="194"/>
      <c r="Z34" s="192"/>
      <c r="AA34" s="192"/>
      <c r="AB34" s="192"/>
      <c r="AC34" s="193"/>
      <c r="AD34" s="193"/>
      <c r="AE34" s="187"/>
      <c r="AF34" s="187"/>
      <c r="AG34" s="187"/>
      <c r="AH34" s="187"/>
      <c r="AI34" s="187"/>
    </row>
    <row r="35" spans="3:35" x14ac:dyDescent="0.15">
      <c r="N35" s="150"/>
      <c r="O35" s="150"/>
      <c r="P35" s="150"/>
      <c r="Q35" s="150"/>
      <c r="R35" s="150"/>
    </row>
    <row r="39" spans="3:35" x14ac:dyDescent="0.15">
      <c r="C39" s="55" t="s">
        <v>107</v>
      </c>
    </row>
  </sheetData>
  <mergeCells count="11">
    <mergeCell ref="U7:Y7"/>
    <mergeCell ref="Z7:AD7"/>
    <mergeCell ref="AE7:AI7"/>
    <mergeCell ref="U22:Y22"/>
    <mergeCell ref="Z22:AD22"/>
    <mergeCell ref="D22:H22"/>
    <mergeCell ref="I22:M22"/>
    <mergeCell ref="C5:S5"/>
    <mergeCell ref="D7:H7"/>
    <mergeCell ref="I7:M7"/>
    <mergeCell ref="N7:R7"/>
  </mergeCells>
  <phoneticPr fontId="2" type="noConversion"/>
  <pageMargins left="1" right="1" top="1" bottom="1" header="0.5" footer="0.5"/>
  <pageSetup orientation="landscape" r:id="rId1"/>
  <headerFooter alignWithMargins="0">
    <oddFooter>&amp;L&amp;9&amp;F: &amp;A&amp;R&amp;9&amp;D: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sheetPr>
  <dimension ref="B3:S35"/>
  <sheetViews>
    <sheetView tabSelected="1" topLeftCell="A4" workbookViewId="0">
      <selection activeCell="G23" sqref="G23"/>
    </sheetView>
  </sheetViews>
  <sheetFormatPr baseColWidth="10" defaultColWidth="8.7109375" defaultRowHeight="16" x14ac:dyDescent="0.2"/>
  <sheetData>
    <row r="3" spans="2:19" x14ac:dyDescent="0.2">
      <c r="B3" s="293" t="s">
        <v>128</v>
      </c>
    </row>
    <row r="4" spans="2:19" x14ac:dyDescent="0.2">
      <c r="B4" s="154" t="s">
        <v>108</v>
      </c>
      <c r="D4" s="154" t="s">
        <v>110</v>
      </c>
    </row>
    <row r="6" spans="2:19" ht="27" customHeight="1" x14ac:dyDescent="0.2">
      <c r="B6" s="298" t="s">
        <v>109</v>
      </c>
      <c r="C6" s="298"/>
      <c r="D6" s="298"/>
      <c r="E6" s="298"/>
      <c r="F6" s="298"/>
      <c r="G6" s="298"/>
      <c r="H6" s="298"/>
      <c r="M6" s="166" t="s">
        <v>126</v>
      </c>
    </row>
    <row r="7" spans="2:19" x14ac:dyDescent="0.2">
      <c r="B7" s="1"/>
      <c r="C7" s="1"/>
      <c r="D7" s="1"/>
      <c r="E7" s="1"/>
      <c r="F7" s="1"/>
      <c r="G7" s="1"/>
      <c r="H7" s="1"/>
    </row>
    <row r="8" spans="2:19" ht="25" thickBot="1" x14ac:dyDescent="0.25">
      <c r="B8" s="89"/>
      <c r="C8" s="88"/>
      <c r="D8" s="7" t="s">
        <v>7</v>
      </c>
      <c r="E8" s="9" t="s">
        <v>8</v>
      </c>
      <c r="F8" s="9" t="s">
        <v>9</v>
      </c>
      <c r="G8" s="8" t="s">
        <v>10</v>
      </c>
      <c r="H8" s="8" t="s">
        <v>11</v>
      </c>
      <c r="J8" s="79" t="s">
        <v>75</v>
      </c>
      <c r="K8" s="79" t="s">
        <v>133</v>
      </c>
      <c r="M8" s="282"/>
      <c r="N8" s="283"/>
      <c r="O8" s="168" t="s">
        <v>7</v>
      </c>
      <c r="P8" s="169" t="s">
        <v>8</v>
      </c>
      <c r="Q8" s="169" t="s">
        <v>9</v>
      </c>
      <c r="R8" s="170" t="s">
        <v>10</v>
      </c>
      <c r="S8" s="170" t="s">
        <v>11</v>
      </c>
    </row>
    <row r="9" spans="2:19" x14ac:dyDescent="0.2">
      <c r="B9" s="348" t="s">
        <v>13</v>
      </c>
      <c r="C9" s="349"/>
      <c r="D9" s="348" t="s">
        <v>80</v>
      </c>
      <c r="E9" s="350"/>
      <c r="F9" s="350"/>
      <c r="G9" s="350"/>
      <c r="H9" s="349"/>
      <c r="M9" s="313" t="s">
        <v>13</v>
      </c>
      <c r="N9" s="314"/>
      <c r="O9" s="313" t="s">
        <v>80</v>
      </c>
      <c r="P9" s="315"/>
      <c r="Q9" s="315"/>
      <c r="R9" s="315"/>
      <c r="S9" s="314"/>
    </row>
    <row r="10" spans="2:19" x14ac:dyDescent="0.2">
      <c r="B10" s="340" t="s">
        <v>14</v>
      </c>
      <c r="C10" s="341"/>
      <c r="D10" s="155">
        <v>11680.879945009472</v>
      </c>
      <c r="E10" s="158">
        <v>3188.1658353586145</v>
      </c>
      <c r="F10" s="280">
        <v>3874.0800308934977</v>
      </c>
      <c r="G10" s="157">
        <v>1317.4530202793128</v>
      </c>
      <c r="H10" s="157">
        <v>1940.2811723338546</v>
      </c>
      <c r="J10" s="80">
        <f>D10+E10+F10</f>
        <v>18743.125811261583</v>
      </c>
      <c r="K10" s="80"/>
      <c r="M10" s="316" t="s">
        <v>14</v>
      </c>
      <c r="N10" s="317"/>
      <c r="O10" s="284">
        <v>178.11150268262608</v>
      </c>
      <c r="P10" s="285">
        <v>77.517551319992833</v>
      </c>
      <c r="Q10" s="286">
        <v>123.17900848029974</v>
      </c>
      <c r="R10" s="289">
        <v>60.719355193264519</v>
      </c>
      <c r="S10" s="287">
        <v>121.43683268228233</v>
      </c>
    </row>
    <row r="11" spans="2:19" x14ac:dyDescent="0.2">
      <c r="B11" s="332"/>
      <c r="C11" s="334"/>
      <c r="D11" s="20">
        <v>12190.674375557905</v>
      </c>
      <c r="E11" s="16">
        <v>3455.7541265182736</v>
      </c>
      <c r="F11" s="16">
        <v>2602.7163653201642</v>
      </c>
      <c r="G11" s="24">
        <v>1023.8498419292225</v>
      </c>
      <c r="H11" s="24">
        <v>1332.4069603779042</v>
      </c>
      <c r="J11" s="80">
        <f>D11+E11+F11</f>
        <v>18249.144867396342</v>
      </c>
      <c r="K11" s="80"/>
      <c r="M11" s="309"/>
      <c r="N11" s="310"/>
      <c r="O11" s="186"/>
      <c r="P11" s="187"/>
      <c r="Q11" s="187"/>
      <c r="R11" s="188"/>
      <c r="S11" s="188"/>
    </row>
    <row r="12" spans="2:19" x14ac:dyDescent="0.2">
      <c r="B12" s="332" t="s">
        <v>15</v>
      </c>
      <c r="C12" s="334"/>
      <c r="D12" s="155">
        <v>2567.9914747496991</v>
      </c>
      <c r="E12" s="158">
        <v>1117.7215627600172</v>
      </c>
      <c r="F12" s="279">
        <v>1219.1338547605235</v>
      </c>
      <c r="G12" s="157">
        <v>287.77575748837029</v>
      </c>
      <c r="H12" s="157">
        <v>588.4144216437835</v>
      </c>
      <c r="J12" s="80">
        <f t="shared" ref="J12:J21" si="0">D12+E12+F12</f>
        <v>4904.8468922702396</v>
      </c>
      <c r="K12" s="80"/>
      <c r="M12" s="309" t="s">
        <v>15</v>
      </c>
      <c r="N12" s="310"/>
      <c r="O12" s="284">
        <v>67.879585952029444</v>
      </c>
      <c r="P12" s="285">
        <v>41.163200557610033</v>
      </c>
      <c r="Q12" s="285">
        <v>48.157125392639671</v>
      </c>
      <c r="R12" s="287">
        <v>18.505455156386365</v>
      </c>
      <c r="S12" s="287">
        <v>47.622695413531211</v>
      </c>
    </row>
    <row r="13" spans="2:19" x14ac:dyDescent="0.2">
      <c r="B13" s="332"/>
      <c r="C13" s="334"/>
      <c r="D13" s="20">
        <v>2505.3333655770966</v>
      </c>
      <c r="E13" s="16">
        <v>1087.5094748316164</v>
      </c>
      <c r="F13" s="16">
        <v>743.71099992162624</v>
      </c>
      <c r="G13" s="24">
        <v>232.06384947055523</v>
      </c>
      <c r="H13" s="24">
        <v>429.24904993951839</v>
      </c>
      <c r="J13" s="80">
        <f t="shared" si="0"/>
        <v>4336.553840330339</v>
      </c>
      <c r="K13" s="80"/>
      <c r="M13" s="309"/>
      <c r="N13" s="310"/>
      <c r="O13" s="186"/>
      <c r="P13" s="187"/>
      <c r="Q13" s="187"/>
      <c r="R13" s="188"/>
      <c r="S13" s="188"/>
    </row>
    <row r="14" spans="2:19" x14ac:dyDescent="0.2">
      <c r="B14" s="332" t="s">
        <v>84</v>
      </c>
      <c r="C14" s="334"/>
      <c r="D14" s="155">
        <v>298.47587793144419</v>
      </c>
      <c r="E14" s="158">
        <v>102.85037050600639</v>
      </c>
      <c r="F14" s="156">
        <v>3387.2245236061235</v>
      </c>
      <c r="G14" s="157">
        <v>0</v>
      </c>
      <c r="H14" s="157">
        <v>5742.001498006588</v>
      </c>
      <c r="J14" s="80">
        <f t="shared" si="0"/>
        <v>3788.5507720435739</v>
      </c>
      <c r="K14" s="80"/>
      <c r="M14" s="309" t="s">
        <v>84</v>
      </c>
      <c r="N14" s="310"/>
      <c r="O14" s="284">
        <v>32.712718473946985</v>
      </c>
      <c r="P14" s="285">
        <v>19.450518257903841</v>
      </c>
      <c r="Q14" s="286">
        <v>143.32109686360801</v>
      </c>
      <c r="R14" s="287" t="s">
        <v>119</v>
      </c>
      <c r="S14" s="287">
        <v>230.02873212364656</v>
      </c>
    </row>
    <row r="15" spans="2:19" x14ac:dyDescent="0.2">
      <c r="B15" s="332"/>
      <c r="C15" s="334"/>
      <c r="D15" s="20">
        <v>556.60206646533766</v>
      </c>
      <c r="E15" s="16">
        <v>160.82818004568367</v>
      </c>
      <c r="F15" s="16">
        <v>3326.3507709349269</v>
      </c>
      <c r="G15" s="24">
        <v>1.26829268292683</v>
      </c>
      <c r="H15" s="24">
        <v>4717.5180910630761</v>
      </c>
      <c r="J15" s="80">
        <f t="shared" si="0"/>
        <v>4043.7810174459482</v>
      </c>
      <c r="K15" s="80"/>
      <c r="M15" s="309"/>
      <c r="N15" s="310"/>
      <c r="O15" s="186"/>
      <c r="P15" s="187"/>
      <c r="Q15" s="187"/>
      <c r="R15" s="188"/>
      <c r="S15" s="188"/>
    </row>
    <row r="16" spans="2:19" x14ac:dyDescent="0.2">
      <c r="B16" s="332" t="s">
        <v>16</v>
      </c>
      <c r="C16" s="333"/>
      <c r="D16" s="155">
        <v>119.69726546336511</v>
      </c>
      <c r="E16" s="158">
        <v>53.648902112444929</v>
      </c>
      <c r="F16" s="156">
        <v>1902.6142508079777</v>
      </c>
      <c r="G16" s="157">
        <v>0</v>
      </c>
      <c r="H16" s="157">
        <v>2659.2294277638948</v>
      </c>
      <c r="J16" s="80">
        <f t="shared" si="0"/>
        <v>2075.9604183837878</v>
      </c>
      <c r="K16" s="80"/>
      <c r="M16" s="309" t="s">
        <v>16</v>
      </c>
      <c r="N16" s="318"/>
      <c r="O16" s="284">
        <v>18.671859837872326</v>
      </c>
      <c r="P16" s="285">
        <v>11.181192272377556</v>
      </c>
      <c r="Q16" s="286">
        <v>72.028333565784664</v>
      </c>
      <c r="R16" s="287" t="s">
        <v>119</v>
      </c>
      <c r="S16" s="287">
        <v>111.24199817714229</v>
      </c>
    </row>
    <row r="17" spans="2:19" ht="17" thickBot="1" x14ac:dyDescent="0.25">
      <c r="B17" s="342"/>
      <c r="C17" s="343"/>
      <c r="D17" s="26">
        <v>235.11197523184609</v>
      </c>
      <c r="E17" s="27">
        <v>139.10112436583029</v>
      </c>
      <c r="F17" s="27">
        <v>1704.9304690257034</v>
      </c>
      <c r="G17" s="28">
        <v>1.26829268292683</v>
      </c>
      <c r="H17" s="29">
        <v>2248.6020305209936</v>
      </c>
      <c r="J17" s="80">
        <f t="shared" si="0"/>
        <v>2079.1435686233799</v>
      </c>
      <c r="K17" s="80"/>
      <c r="M17" s="319"/>
      <c r="N17" s="320"/>
      <c r="O17" s="196"/>
      <c r="P17" s="197"/>
      <c r="Q17" s="197"/>
      <c r="R17" s="198"/>
      <c r="S17" s="200"/>
    </row>
    <row r="18" spans="2:19" x14ac:dyDescent="0.2">
      <c r="B18" s="332" t="s">
        <v>17</v>
      </c>
      <c r="C18" s="334"/>
      <c r="D18" s="155">
        <v>11979.355822940915</v>
      </c>
      <c r="E18" s="159">
        <v>3291.016205864621</v>
      </c>
      <c r="F18" s="158">
        <v>7261.3045544996203</v>
      </c>
      <c r="G18" s="160">
        <v>1317.4530202793128</v>
      </c>
      <c r="H18" s="160">
        <v>7682.2826703404426</v>
      </c>
      <c r="J18" s="80">
        <f t="shared" si="0"/>
        <v>22531.676583305158</v>
      </c>
      <c r="K18" s="80"/>
      <c r="M18" s="309" t="s">
        <v>17</v>
      </c>
      <c r="N18" s="310"/>
      <c r="O18" s="284">
        <v>180.14796492487082</v>
      </c>
      <c r="P18" s="288">
        <v>79.136411016178442</v>
      </c>
      <c r="Q18" s="285">
        <v>217.51163895163742</v>
      </c>
      <c r="R18" s="289">
        <v>60.719355193264519</v>
      </c>
      <c r="S18" s="289">
        <v>281.87228849840858</v>
      </c>
    </row>
    <row r="19" spans="2:19" x14ac:dyDescent="0.2">
      <c r="B19" s="332"/>
      <c r="C19" s="334"/>
      <c r="D19" s="21">
        <v>12747.276442023242</v>
      </c>
      <c r="E19" s="18">
        <v>3616.582306563957</v>
      </c>
      <c r="F19" s="18">
        <v>5929.0671362550911</v>
      </c>
      <c r="G19" s="25">
        <v>1025.1181346121493</v>
      </c>
      <c r="H19" s="25">
        <v>6049.9250514409796</v>
      </c>
      <c r="J19" s="80">
        <f t="shared" si="0"/>
        <v>22292.925884842291</v>
      </c>
      <c r="K19" s="80"/>
      <c r="M19" s="309"/>
      <c r="N19" s="310"/>
      <c r="O19" s="191"/>
      <c r="P19" s="192"/>
      <c r="Q19" s="192"/>
      <c r="R19" s="193"/>
      <c r="S19" s="193"/>
    </row>
    <row r="20" spans="2:19" x14ac:dyDescent="0.2">
      <c r="B20" s="332" t="s">
        <v>18</v>
      </c>
      <c r="C20" s="333"/>
      <c r="D20" s="155">
        <v>2687.6887402130642</v>
      </c>
      <c r="E20" s="158">
        <v>1171.370464872462</v>
      </c>
      <c r="F20" s="280">
        <v>3121.7481055685016</v>
      </c>
      <c r="G20" s="160">
        <v>287.77575748837029</v>
      </c>
      <c r="H20" s="160">
        <v>3247.6438494076783</v>
      </c>
      <c r="J20" s="80">
        <f t="shared" si="0"/>
        <v>6980.8073106540278</v>
      </c>
      <c r="K20" s="80"/>
      <c r="M20" s="309" t="s">
        <v>18</v>
      </c>
      <c r="N20" s="318"/>
      <c r="O20" s="284">
        <v>69.896034108221514</v>
      </c>
      <c r="P20" s="285">
        <v>42.935713746413029</v>
      </c>
      <c r="Q20" s="286">
        <v>86.242457668587932</v>
      </c>
      <c r="R20" s="287">
        <v>18.505455156386365</v>
      </c>
      <c r="S20" s="289">
        <v>125.53270596706032</v>
      </c>
    </row>
    <row r="21" spans="2:19" ht="17" thickBot="1" x14ac:dyDescent="0.25">
      <c r="B21" s="344"/>
      <c r="C21" s="345"/>
      <c r="D21" s="85">
        <v>2740.4453408089425</v>
      </c>
      <c r="E21" s="86">
        <v>1226.6105991974464</v>
      </c>
      <c r="F21" s="86">
        <v>2448.6414689473295</v>
      </c>
      <c r="G21" s="87">
        <v>233.33214215348207</v>
      </c>
      <c r="H21" s="87">
        <v>2677.8510804605121</v>
      </c>
      <c r="J21" s="80">
        <f t="shared" si="0"/>
        <v>6415.697408953718</v>
      </c>
      <c r="K21" s="80"/>
      <c r="M21" s="321"/>
      <c r="N21" s="322"/>
      <c r="O21" s="290"/>
      <c r="P21" s="210"/>
      <c r="Q21" s="210"/>
      <c r="R21" s="291"/>
      <c r="S21" s="291"/>
    </row>
    <row r="22" spans="2:19" ht="17" thickTop="1" x14ac:dyDescent="0.2">
      <c r="B22" s="346" t="s">
        <v>70</v>
      </c>
      <c r="C22" s="347"/>
      <c r="D22" s="337" t="s">
        <v>76</v>
      </c>
      <c r="E22" s="338"/>
      <c r="F22" s="338"/>
      <c r="G22" s="338"/>
      <c r="H22" s="339"/>
      <c r="K22" s="80"/>
      <c r="M22" s="323" t="s">
        <v>70</v>
      </c>
      <c r="N22" s="324"/>
      <c r="O22" s="325" t="s">
        <v>76</v>
      </c>
      <c r="P22" s="326"/>
      <c r="Q22" s="326"/>
      <c r="R22" s="326"/>
      <c r="S22" s="327"/>
    </row>
    <row r="23" spans="2:19" x14ac:dyDescent="0.2">
      <c r="B23" s="340" t="s">
        <v>14</v>
      </c>
      <c r="C23" s="341"/>
      <c r="D23" s="50">
        <v>771.67272727272712</v>
      </c>
      <c r="E23" s="51">
        <v>259.5272727272727</v>
      </c>
      <c r="F23" s="165">
        <v>342.27878787878785</v>
      </c>
      <c r="G23" s="157">
        <v>115.53939393939395</v>
      </c>
      <c r="H23" s="157">
        <v>112.03636363636363</v>
      </c>
      <c r="J23" s="80">
        <f>D23+E23+F23</f>
        <v>1373.4787878787877</v>
      </c>
      <c r="K23" s="80">
        <f>D23+E23</f>
        <v>1031.1999999999998</v>
      </c>
      <c r="M23" s="316" t="s">
        <v>14</v>
      </c>
      <c r="N23" s="317"/>
      <c r="O23" s="180">
        <v>33.229022621480361</v>
      </c>
      <c r="P23" s="181">
        <v>13.720654922680644</v>
      </c>
      <c r="Q23" s="181">
        <v>21.465305590423192</v>
      </c>
      <c r="R23" s="287">
        <v>14.83989185051958</v>
      </c>
      <c r="S23" s="287">
        <v>18.306041723537366</v>
      </c>
    </row>
    <row r="24" spans="2:19" x14ac:dyDescent="0.2">
      <c r="B24" s="332"/>
      <c r="C24" s="334"/>
      <c r="D24" s="20">
        <v>723.76190476190482</v>
      </c>
      <c r="E24" s="16">
        <v>264.30793650793646</v>
      </c>
      <c r="F24" s="16">
        <v>203.51111111111112</v>
      </c>
      <c r="G24" s="24">
        <v>86.35238095238094</v>
      </c>
      <c r="H24" s="24">
        <v>92.539682539682531</v>
      </c>
      <c r="K24" s="80"/>
      <c r="M24" s="309"/>
      <c r="N24" s="310"/>
      <c r="O24" s="186"/>
      <c r="P24" s="187"/>
      <c r="Q24" s="187"/>
      <c r="R24" s="188"/>
      <c r="S24" s="188"/>
    </row>
    <row r="25" spans="2:19" x14ac:dyDescent="0.2">
      <c r="B25" s="332" t="s">
        <v>15</v>
      </c>
      <c r="C25" s="334"/>
      <c r="D25" s="50">
        <v>153.21212121212116</v>
      </c>
      <c r="E25" s="51">
        <v>89.878787878787875</v>
      </c>
      <c r="F25" s="51">
        <v>115.29696969696968</v>
      </c>
      <c r="G25" s="157">
        <v>21.745454545454546</v>
      </c>
      <c r="H25" s="157">
        <v>24.703030303030303</v>
      </c>
      <c r="J25" s="80">
        <f>D25+E25+F25</f>
        <v>358.38787878787872</v>
      </c>
      <c r="K25" s="80"/>
      <c r="M25" s="309" t="s">
        <v>15</v>
      </c>
      <c r="N25" s="310"/>
      <c r="O25" s="180">
        <v>10.268304095696882</v>
      </c>
      <c r="P25" s="181">
        <v>7.0539235976493595</v>
      </c>
      <c r="Q25" s="181">
        <v>8.7313819089916347</v>
      </c>
      <c r="R25" s="287">
        <v>3.9926851652500166</v>
      </c>
      <c r="S25" s="287">
        <v>5.8893251393413379</v>
      </c>
    </row>
    <row r="26" spans="2:19" x14ac:dyDescent="0.2">
      <c r="B26" s="332"/>
      <c r="C26" s="334"/>
      <c r="D26" s="21">
        <v>114.86666666666666</v>
      </c>
      <c r="E26" s="18">
        <v>101.82222222222222</v>
      </c>
      <c r="F26" s="18">
        <v>68.076190476190476</v>
      </c>
      <c r="G26" s="25">
        <v>24.339682539682542</v>
      </c>
      <c r="H26" s="25">
        <v>14.514285714285716</v>
      </c>
      <c r="K26" s="80"/>
      <c r="M26" s="309"/>
      <c r="N26" s="310"/>
      <c r="O26" s="191"/>
      <c r="P26" s="192"/>
      <c r="Q26" s="192"/>
      <c r="R26" s="193"/>
      <c r="S26" s="193"/>
    </row>
    <row r="27" spans="2:19" x14ac:dyDescent="0.2">
      <c r="B27" s="332" t="s">
        <v>84</v>
      </c>
      <c r="C27" s="334"/>
      <c r="D27" s="50">
        <v>0</v>
      </c>
      <c r="E27" s="51">
        <v>0</v>
      </c>
      <c r="F27" s="165">
        <v>58.581818181818178</v>
      </c>
      <c r="G27" s="157">
        <v>0</v>
      </c>
      <c r="H27" s="157">
        <v>42.824242424242428</v>
      </c>
      <c r="J27" s="80">
        <f>D27+E27+F27</f>
        <v>58.581818181818178</v>
      </c>
      <c r="K27" s="80"/>
      <c r="M27" s="309" t="s">
        <v>84</v>
      </c>
      <c r="N27" s="310"/>
      <c r="O27" s="180">
        <v>0</v>
      </c>
      <c r="P27" s="181">
        <v>0</v>
      </c>
      <c r="Q27" s="181">
        <v>7.6121349987467175</v>
      </c>
      <c r="R27" s="287" t="s">
        <v>119</v>
      </c>
      <c r="S27" s="287">
        <v>7.2319803702779462</v>
      </c>
    </row>
    <row r="28" spans="2:19" x14ac:dyDescent="0.2">
      <c r="B28" s="332"/>
      <c r="C28" s="334"/>
      <c r="D28" s="21">
        <v>3.2952380952380951</v>
      </c>
      <c r="E28" s="18">
        <v>2.2285714285714286</v>
      </c>
      <c r="F28" s="18">
        <v>68.80952380952381</v>
      </c>
      <c r="G28" s="25">
        <v>0</v>
      </c>
      <c r="H28" s="25">
        <v>40.876190476190473</v>
      </c>
      <c r="K28" s="80"/>
      <c r="M28" s="309"/>
      <c r="N28" s="310"/>
      <c r="O28" s="191"/>
      <c r="P28" s="192"/>
      <c r="Q28" s="192"/>
      <c r="R28" s="193"/>
      <c r="S28" s="193"/>
    </row>
    <row r="29" spans="2:19" x14ac:dyDescent="0.2">
      <c r="B29" s="332" t="s">
        <v>16</v>
      </c>
      <c r="C29" s="334"/>
      <c r="D29" s="50">
        <v>0</v>
      </c>
      <c r="E29" s="51">
        <v>0</v>
      </c>
      <c r="F29" s="165">
        <v>33.878787878787875</v>
      </c>
      <c r="G29" s="157">
        <v>0</v>
      </c>
      <c r="H29" s="157">
        <v>21.284848484848485</v>
      </c>
      <c r="J29" s="80">
        <f>D29+E29+F29</f>
        <v>33.878787878787875</v>
      </c>
      <c r="K29" s="80"/>
      <c r="M29" s="309" t="s">
        <v>16</v>
      </c>
      <c r="N29" s="310"/>
      <c r="O29" s="180">
        <v>0</v>
      </c>
      <c r="P29" s="181">
        <v>0</v>
      </c>
      <c r="Q29" s="181">
        <v>4.5058418215459293</v>
      </c>
      <c r="R29" s="287" t="s">
        <v>119</v>
      </c>
      <c r="S29" s="287">
        <v>4.3232498549900082</v>
      </c>
    </row>
    <row r="30" spans="2:19" ht="17" thickBot="1" x14ac:dyDescent="0.25">
      <c r="B30" s="332"/>
      <c r="C30" s="334"/>
      <c r="D30" s="26">
        <v>2.1999999999999997</v>
      </c>
      <c r="E30" s="27">
        <v>0</v>
      </c>
      <c r="F30" s="27">
        <v>40.250793650793653</v>
      </c>
      <c r="G30" s="28">
        <v>0</v>
      </c>
      <c r="H30" s="28">
        <v>17.74285714285714</v>
      </c>
      <c r="K30" s="80"/>
      <c r="M30" s="309"/>
      <c r="N30" s="310"/>
      <c r="O30" s="196"/>
      <c r="P30" s="197"/>
      <c r="Q30" s="197"/>
      <c r="R30" s="198"/>
      <c r="S30" s="198"/>
    </row>
    <row r="31" spans="2:19" x14ac:dyDescent="0.2">
      <c r="B31" s="330" t="s">
        <v>71</v>
      </c>
      <c r="C31" s="331"/>
      <c r="D31" s="52">
        <v>771.67272727272712</v>
      </c>
      <c r="E31" s="53">
        <v>259.5272727272727</v>
      </c>
      <c r="F31" s="53">
        <v>400.86060606060602</v>
      </c>
      <c r="G31" s="160">
        <v>115.53939393939395</v>
      </c>
      <c r="H31" s="160">
        <v>154.86060606060607</v>
      </c>
      <c r="J31" s="80">
        <f>D31+E31+F31</f>
        <v>1432.0606060606058</v>
      </c>
      <c r="K31" s="80">
        <f>D31+E31</f>
        <v>1031.1999999999998</v>
      </c>
      <c r="M31" s="328" t="s">
        <v>71</v>
      </c>
      <c r="N31" s="329"/>
      <c r="O31" s="202">
        <v>33.229022621480361</v>
      </c>
      <c r="P31" s="203">
        <v>13.720654922680644</v>
      </c>
      <c r="Q31" s="203">
        <v>22.27652386877816</v>
      </c>
      <c r="R31" s="289">
        <v>14.83989185051958</v>
      </c>
      <c r="S31" s="289">
        <v>21.316838369197885</v>
      </c>
    </row>
    <row r="32" spans="2:19" x14ac:dyDescent="0.2">
      <c r="B32" s="332"/>
      <c r="C32" s="333"/>
      <c r="D32" s="21">
        <v>727.05714285714282</v>
      </c>
      <c r="E32" s="18">
        <v>266.53650793650792</v>
      </c>
      <c r="F32" s="18">
        <v>272.32063492063492</v>
      </c>
      <c r="G32" s="25">
        <v>86.35238095238094</v>
      </c>
      <c r="H32" s="25">
        <v>133.41587301587302</v>
      </c>
      <c r="K32" s="80"/>
      <c r="M32" s="309"/>
      <c r="N32" s="318"/>
      <c r="O32" s="191"/>
      <c r="P32" s="192"/>
      <c r="Q32" s="192"/>
      <c r="R32" s="193"/>
      <c r="S32" s="193"/>
    </row>
    <row r="33" spans="2:19" x14ac:dyDescent="0.2">
      <c r="B33" s="332" t="s">
        <v>72</v>
      </c>
      <c r="C33" s="334"/>
      <c r="D33" s="52">
        <v>153.21212121212116</v>
      </c>
      <c r="E33" s="53">
        <v>89.878787878787875</v>
      </c>
      <c r="F33" s="281">
        <v>149.17575757575756</v>
      </c>
      <c r="G33" s="160">
        <v>21.745454545454546</v>
      </c>
      <c r="H33" s="160">
        <v>45.987878787878785</v>
      </c>
      <c r="J33" s="80">
        <f>D33+E33+F33</f>
        <v>392.26666666666659</v>
      </c>
      <c r="K33" s="80"/>
      <c r="M33" s="309" t="s">
        <v>72</v>
      </c>
      <c r="N33" s="310"/>
      <c r="O33" s="202">
        <v>10.268304095696882</v>
      </c>
      <c r="P33" s="203">
        <v>7.0539235976493595</v>
      </c>
      <c r="Q33" s="203">
        <v>8.6043995714275656</v>
      </c>
      <c r="R33" s="287">
        <v>3.9926851652500166</v>
      </c>
      <c r="S33" s="289">
        <v>7.612257698613706</v>
      </c>
    </row>
    <row r="34" spans="2:19" x14ac:dyDescent="0.2">
      <c r="B34" s="335"/>
      <c r="C34" s="336"/>
      <c r="D34" s="21">
        <v>117.06666666666666</v>
      </c>
      <c r="E34" s="18">
        <v>101.82222222222222</v>
      </c>
      <c r="F34" s="18">
        <v>108.32698412698414</v>
      </c>
      <c r="G34" s="25">
        <v>24.339682539682542</v>
      </c>
      <c r="H34" s="25">
        <v>32.25714285714286</v>
      </c>
      <c r="M34" s="311"/>
      <c r="N34" s="312"/>
      <c r="O34" s="191"/>
      <c r="P34" s="192"/>
      <c r="Q34" s="192"/>
      <c r="R34" s="193"/>
      <c r="S34" s="193"/>
    </row>
    <row r="35" spans="2:19" x14ac:dyDescent="0.2">
      <c r="B35" s="1"/>
      <c r="C35" s="1"/>
      <c r="D35" s="1"/>
      <c r="E35" s="1"/>
      <c r="F35" s="1"/>
      <c r="G35" s="1"/>
      <c r="H35" s="1"/>
      <c r="M35" s="292"/>
      <c r="N35" s="292"/>
      <c r="O35" s="292"/>
      <c r="P35" s="292"/>
      <c r="Q35" s="292"/>
      <c r="R35" s="292"/>
      <c r="S35" s="292"/>
    </row>
  </sheetData>
  <mergeCells count="33">
    <mergeCell ref="B6:H6"/>
    <mergeCell ref="B9:C9"/>
    <mergeCell ref="D9:H9"/>
    <mergeCell ref="B10:C11"/>
    <mergeCell ref="B12:C13"/>
    <mergeCell ref="B14:C15"/>
    <mergeCell ref="B16:C17"/>
    <mergeCell ref="B18:C19"/>
    <mergeCell ref="B20:C21"/>
    <mergeCell ref="B22:C22"/>
    <mergeCell ref="B31:C32"/>
    <mergeCell ref="B33:C34"/>
    <mergeCell ref="D22:H22"/>
    <mergeCell ref="B23:C24"/>
    <mergeCell ref="B25:C26"/>
    <mergeCell ref="B27:C28"/>
    <mergeCell ref="B29:C30"/>
    <mergeCell ref="M33:N34"/>
    <mergeCell ref="M9:N9"/>
    <mergeCell ref="O9:S9"/>
    <mergeCell ref="M10:N11"/>
    <mergeCell ref="M12:N13"/>
    <mergeCell ref="M14:N15"/>
    <mergeCell ref="M16:N17"/>
    <mergeCell ref="M18:N19"/>
    <mergeCell ref="M20:N21"/>
    <mergeCell ref="M22:N22"/>
    <mergeCell ref="O22:S22"/>
    <mergeCell ref="M23:N24"/>
    <mergeCell ref="M25:N26"/>
    <mergeCell ref="M27:N28"/>
    <mergeCell ref="M29:N30"/>
    <mergeCell ref="M31:N32"/>
  </mergeCells>
  <pageMargins left="1" right="1" top="1" bottom="1" header="0.5" footer="0.5"/>
  <pageSetup orientation="portrait" r:id="rId1"/>
  <headerFooter>
    <oddFooter>&amp;L&amp;9&amp;F: &amp;A&amp;R&amp;9&amp;D: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sheetPr>
  <dimension ref="B3:AA31"/>
  <sheetViews>
    <sheetView workbookViewId="0">
      <selection activeCell="I21" sqref="I21"/>
    </sheetView>
  </sheetViews>
  <sheetFormatPr baseColWidth="10" defaultColWidth="8.85546875" defaultRowHeight="12" x14ac:dyDescent="0.15"/>
  <cols>
    <col min="1" max="1" width="4" style="1" customWidth="1"/>
    <col min="2" max="2" width="1.28515625" style="1" customWidth="1"/>
    <col min="3" max="3" width="9.7109375" style="1" customWidth="1"/>
    <col min="4" max="4" width="6" style="1" bestFit="1" customWidth="1"/>
    <col min="5" max="5" width="5.7109375" style="1" bestFit="1" customWidth="1"/>
    <col min="6" max="6" width="5.85546875" style="1" customWidth="1"/>
    <col min="7" max="7" width="4.7109375" style="1" customWidth="1"/>
    <col min="8" max="8" width="6" style="1" bestFit="1" customWidth="1"/>
    <col min="9" max="9" width="5.7109375" style="1" bestFit="1" customWidth="1"/>
    <col min="10" max="10" width="5.85546875" style="1" customWidth="1"/>
    <col min="11" max="11" width="4.7109375" style="1" customWidth="1"/>
    <col min="12" max="12" width="6" style="1" bestFit="1" customWidth="1"/>
    <col min="13" max="13" width="5.7109375" style="1" bestFit="1" customWidth="1"/>
    <col min="14" max="14" width="5.85546875" style="1" customWidth="1"/>
    <col min="15" max="15" width="4.7109375" style="1" customWidth="1"/>
    <col min="16" max="16" width="6" style="1" bestFit="1" customWidth="1"/>
    <col min="17" max="17" width="5.7109375" style="1" bestFit="1" customWidth="1"/>
    <col min="18" max="18" width="5.85546875" style="1" customWidth="1"/>
    <col min="19" max="19" width="4.28515625" style="1" bestFit="1" customWidth="1"/>
    <col min="20" max="23" width="8.85546875" style="1"/>
    <col min="24" max="24" width="13.42578125" style="1" customWidth="1"/>
    <col min="25" max="16384" width="8.85546875" style="1"/>
  </cols>
  <sheetData>
    <row r="3" spans="2:27" ht="16" x14ac:dyDescent="0.2">
      <c r="C3" s="154" t="s">
        <v>108</v>
      </c>
      <c r="D3"/>
      <c r="E3" s="154" t="s">
        <v>110</v>
      </c>
    </row>
    <row r="6" spans="2:27" ht="27" customHeight="1" x14ac:dyDescent="0.15">
      <c r="B6" s="371" t="s">
        <v>111</v>
      </c>
      <c r="C6" s="371"/>
      <c r="D6" s="371"/>
      <c r="E6" s="371"/>
      <c r="F6" s="371"/>
      <c r="G6" s="371"/>
      <c r="H6" s="371"/>
      <c r="I6" s="371"/>
      <c r="J6" s="371"/>
      <c r="K6" s="371"/>
      <c r="L6" s="371"/>
      <c r="M6" s="371"/>
      <c r="N6" s="371"/>
      <c r="O6" s="371"/>
      <c r="P6" s="371"/>
      <c r="Q6" s="371"/>
      <c r="R6" s="371"/>
      <c r="S6" s="371"/>
    </row>
    <row r="7" spans="2:27" x14ac:dyDescent="0.15">
      <c r="B7" s="6"/>
      <c r="C7" s="6"/>
      <c r="D7" s="6"/>
      <c r="E7" s="6"/>
      <c r="F7" s="6"/>
      <c r="G7" s="6"/>
      <c r="H7" s="6"/>
      <c r="I7" s="6"/>
      <c r="J7" s="6"/>
      <c r="K7" s="6"/>
      <c r="L7" s="6"/>
      <c r="M7" s="6"/>
      <c r="N7" s="6"/>
      <c r="O7" s="6"/>
      <c r="P7" s="6"/>
      <c r="Q7" s="6"/>
      <c r="R7" s="6"/>
      <c r="S7" s="6"/>
      <c r="T7" s="6"/>
      <c r="U7" s="6"/>
      <c r="V7" s="6"/>
    </row>
    <row r="8" spans="2:27" ht="18" customHeight="1" x14ac:dyDescent="0.15">
      <c r="B8" s="6"/>
      <c r="C8" s="6"/>
      <c r="D8" s="372" t="s">
        <v>3</v>
      </c>
      <c r="E8" s="373"/>
      <c r="F8" s="373"/>
      <c r="G8" s="374"/>
      <c r="H8" s="372" t="s">
        <v>4</v>
      </c>
      <c r="I8" s="373"/>
      <c r="J8" s="373"/>
      <c r="K8" s="374"/>
      <c r="L8" s="372" t="s">
        <v>5</v>
      </c>
      <c r="M8" s="373"/>
      <c r="N8" s="373"/>
      <c r="O8" s="374"/>
      <c r="P8" s="375" t="s">
        <v>19</v>
      </c>
      <c r="Q8" s="376"/>
      <c r="R8" s="376"/>
      <c r="S8" s="377"/>
      <c r="T8" s="6"/>
      <c r="U8" s="6"/>
      <c r="V8" s="6"/>
      <c r="Y8" s="356" t="s">
        <v>117</v>
      </c>
      <c r="Z8" s="356"/>
      <c r="AA8" s="356"/>
    </row>
    <row r="9" spans="2:27" ht="26" thickBot="1" x14ac:dyDescent="0.2">
      <c r="B9" s="33"/>
      <c r="C9" s="34"/>
      <c r="D9" s="33" t="s">
        <v>7</v>
      </c>
      <c r="E9" s="34" t="s">
        <v>20</v>
      </c>
      <c r="F9" s="34" t="s">
        <v>26</v>
      </c>
      <c r="G9" s="35" t="s">
        <v>24</v>
      </c>
      <c r="H9" s="33" t="s">
        <v>7</v>
      </c>
      <c r="I9" s="34" t="s">
        <v>20</v>
      </c>
      <c r="J9" s="34" t="s">
        <v>26</v>
      </c>
      <c r="K9" s="35" t="s">
        <v>24</v>
      </c>
      <c r="L9" s="33" t="s">
        <v>7</v>
      </c>
      <c r="M9" s="34" t="s">
        <v>20</v>
      </c>
      <c r="N9" s="34" t="s">
        <v>26</v>
      </c>
      <c r="O9" s="35" t="s">
        <v>24</v>
      </c>
      <c r="P9" s="33" t="s">
        <v>7</v>
      </c>
      <c r="Q9" s="34" t="s">
        <v>20</v>
      </c>
      <c r="R9" s="34" t="s">
        <v>26</v>
      </c>
      <c r="S9" s="35" t="s">
        <v>24</v>
      </c>
      <c r="T9" s="31"/>
      <c r="U9" s="31" t="s">
        <v>73</v>
      </c>
      <c r="V9" s="31"/>
      <c r="Y9" s="4" t="s">
        <v>3</v>
      </c>
      <c r="Z9" s="4" t="s">
        <v>4</v>
      </c>
      <c r="AA9" s="4" t="s">
        <v>5</v>
      </c>
    </row>
    <row r="10" spans="2:27" ht="18" customHeight="1" x14ac:dyDescent="0.15">
      <c r="B10" s="359" t="s">
        <v>112</v>
      </c>
      <c r="C10" s="360"/>
      <c r="D10" s="52">
        <v>3958.4939510939507</v>
      </c>
      <c r="E10" s="53">
        <v>738.66430242951981</v>
      </c>
      <c r="F10" s="53">
        <v>2036.9468507207639</v>
      </c>
      <c r="G10" s="57">
        <v>916.01744467831429</v>
      </c>
      <c r="H10" s="52">
        <v>1759.9107635494734</v>
      </c>
      <c r="I10" s="53">
        <v>365.53856848050395</v>
      </c>
      <c r="J10" s="216">
        <v>652.99420006516777</v>
      </c>
      <c r="K10" s="57">
        <v>28.293124796350604</v>
      </c>
      <c r="L10" s="52">
        <v>3573.2623680844263</v>
      </c>
      <c r="M10" s="53">
        <v>1015.4428700821348</v>
      </c>
      <c r="N10" s="53">
        <v>1449.6153981451871</v>
      </c>
      <c r="O10" s="57">
        <v>85.366693316277576</v>
      </c>
      <c r="P10" s="52">
        <v>9291.6670827278504</v>
      </c>
      <c r="Q10" s="53">
        <v>2119.6457409921586</v>
      </c>
      <c r="R10" s="216">
        <v>4139.5564489311191</v>
      </c>
      <c r="S10" s="57">
        <v>1029.6772627909425</v>
      </c>
      <c r="T10" s="6"/>
      <c r="U10" s="54">
        <f>P10+Q10+R10</f>
        <v>15550.869272651129</v>
      </c>
      <c r="V10" s="54"/>
      <c r="X10" s="1" t="s">
        <v>112</v>
      </c>
      <c r="Y10" s="163">
        <f>D10+E10</f>
        <v>4697.1582535234702</v>
      </c>
      <c r="Z10" s="163">
        <f>H10+I10</f>
        <v>2125.4493320299771</v>
      </c>
      <c r="AA10" s="163">
        <f>L10+M10</f>
        <v>4588.7052381665608</v>
      </c>
    </row>
    <row r="11" spans="2:27" ht="18" customHeight="1" x14ac:dyDescent="0.15">
      <c r="B11" s="361" t="s">
        <v>113</v>
      </c>
      <c r="C11" s="362"/>
      <c r="D11" s="70">
        <v>637.30720476807437</v>
      </c>
      <c r="E11" s="59">
        <v>259.71485245398287</v>
      </c>
      <c r="F11" s="59">
        <v>1132.6334976161063</v>
      </c>
      <c r="G11" s="71">
        <v>233.67650871129132</v>
      </c>
      <c r="H11" s="70">
        <v>605.4951667209732</v>
      </c>
      <c r="I11" s="59">
        <v>252.46034538937766</v>
      </c>
      <c r="J11" s="217">
        <v>686.27080398693295</v>
      </c>
      <c r="K11" s="71">
        <v>2.8148148148148149</v>
      </c>
      <c r="L11" s="70">
        <v>1444.8863687240168</v>
      </c>
      <c r="M11" s="59">
        <v>659.1952670291015</v>
      </c>
      <c r="N11" s="59">
        <v>1302.8438039654623</v>
      </c>
      <c r="O11" s="71">
        <v>51.284433962264167</v>
      </c>
      <c r="P11" s="70">
        <v>2687.6887402130642</v>
      </c>
      <c r="Q11" s="59">
        <v>1171.370464872462</v>
      </c>
      <c r="R11" s="217">
        <v>3121.7481055685016</v>
      </c>
      <c r="S11" s="71">
        <v>287.77575748837029</v>
      </c>
      <c r="T11" s="6"/>
      <c r="U11" s="54">
        <f t="shared" ref="U11:U15" si="0">P11+Q11+R11</f>
        <v>6980.8073106540278</v>
      </c>
      <c r="V11" s="54"/>
      <c r="X11" s="1" t="s">
        <v>113</v>
      </c>
      <c r="Y11" s="163">
        <f>D11+E11</f>
        <v>897.02205722205724</v>
      </c>
      <c r="Z11" s="163">
        <f t="shared" ref="Z11:Z12" si="1">H11+I11</f>
        <v>857.95551211035081</v>
      </c>
      <c r="AA11" s="163">
        <f t="shared" ref="AA11:AA12" si="2">L11+M11</f>
        <v>2104.0816357531185</v>
      </c>
    </row>
    <row r="12" spans="2:27" ht="18" customHeight="1" thickBot="1" x14ac:dyDescent="0.2">
      <c r="B12" s="357" t="s">
        <v>114</v>
      </c>
      <c r="C12" s="358"/>
      <c r="D12" s="90">
        <v>4595.8011558620256</v>
      </c>
      <c r="E12" s="91">
        <v>998.37915488350268</v>
      </c>
      <c r="F12" s="91">
        <v>3169.58034833687</v>
      </c>
      <c r="G12" s="92">
        <v>1149.6939533896057</v>
      </c>
      <c r="H12" s="90">
        <v>2365.4059302704463</v>
      </c>
      <c r="I12" s="91">
        <v>617.99891386988156</v>
      </c>
      <c r="J12" s="91">
        <v>1339.2650040521007</v>
      </c>
      <c r="K12" s="92">
        <v>31.107939611165421</v>
      </c>
      <c r="L12" s="90">
        <v>5018.1487368084436</v>
      </c>
      <c r="M12" s="91">
        <v>1674.6381371112363</v>
      </c>
      <c r="N12" s="91">
        <v>2752.4592021106491</v>
      </c>
      <c r="O12" s="92">
        <v>136.65112727854174</v>
      </c>
      <c r="P12" s="90">
        <v>11979.355822940915</v>
      </c>
      <c r="Q12" s="91">
        <v>3291.0162058646206</v>
      </c>
      <c r="R12" s="91">
        <v>7261.3045544996203</v>
      </c>
      <c r="S12" s="92">
        <v>1317.4530202793128</v>
      </c>
      <c r="T12" s="30"/>
      <c r="U12" s="54">
        <f t="shared" si="0"/>
        <v>22531.676583305154</v>
      </c>
      <c r="V12" s="54"/>
      <c r="X12" s="1" t="s">
        <v>114</v>
      </c>
      <c r="Y12" s="163">
        <f>D12+E12</f>
        <v>5594.180310745528</v>
      </c>
      <c r="Z12" s="163">
        <f t="shared" si="1"/>
        <v>2983.4048441403279</v>
      </c>
      <c r="AA12" s="163">
        <f t="shared" si="2"/>
        <v>6692.7868739196801</v>
      </c>
    </row>
    <row r="13" spans="2:27" ht="18" customHeight="1" thickTop="1" x14ac:dyDescent="0.15">
      <c r="B13" s="359" t="s">
        <v>21</v>
      </c>
      <c r="C13" s="360"/>
      <c r="D13" s="52">
        <v>4095.9221522722805</v>
      </c>
      <c r="E13" s="53">
        <v>724.43072988392669</v>
      </c>
      <c r="F13" s="53">
        <v>1549.4279690471503</v>
      </c>
      <c r="G13" s="57">
        <v>775.1905961046624</v>
      </c>
      <c r="H13" s="52">
        <v>1828.7304421546887</v>
      </c>
      <c r="I13" s="53">
        <v>490.37393374201116</v>
      </c>
      <c r="J13" s="53">
        <v>469.64528498760922</v>
      </c>
      <c r="K13" s="57">
        <v>10.48001173862006</v>
      </c>
      <c r="L13" s="52">
        <v>4082.1785067873298</v>
      </c>
      <c r="M13" s="53">
        <v>1175.1670437405733</v>
      </c>
      <c r="N13" s="53">
        <v>1461.3524132730015</v>
      </c>
      <c r="O13" s="57">
        <v>6.1153846153846141</v>
      </c>
      <c r="P13" s="52">
        <v>10006.831101214299</v>
      </c>
      <c r="Q13" s="53">
        <v>2389.9717073665111</v>
      </c>
      <c r="R13" s="53">
        <v>3480.4256673077607</v>
      </c>
      <c r="S13" s="57">
        <v>791.78599245866712</v>
      </c>
      <c r="T13" s="6"/>
      <c r="U13" s="6">
        <f t="shared" si="0"/>
        <v>15877.228475888569</v>
      </c>
      <c r="V13" s="6"/>
    </row>
    <row r="14" spans="2:27" ht="18" customHeight="1" x14ac:dyDescent="0.15">
      <c r="B14" s="361" t="s">
        <v>22</v>
      </c>
      <c r="C14" s="362"/>
      <c r="D14" s="70">
        <v>524.61305659387506</v>
      </c>
      <c r="E14" s="59">
        <v>269.5821103023149</v>
      </c>
      <c r="F14" s="59">
        <v>945.72145058692377</v>
      </c>
      <c r="G14" s="71">
        <v>226.21373860581022</v>
      </c>
      <c r="H14" s="70">
        <v>605.23409416981872</v>
      </c>
      <c r="I14" s="59">
        <v>284.4761510369114</v>
      </c>
      <c r="J14" s="59">
        <v>516.13517673144645</v>
      </c>
      <c r="K14" s="71">
        <v>7.118403547671841</v>
      </c>
      <c r="L14" s="70">
        <v>1610.5981900452489</v>
      </c>
      <c r="M14" s="59">
        <v>672.55233785822008</v>
      </c>
      <c r="N14" s="59">
        <v>986.78484162895938</v>
      </c>
      <c r="O14" s="71">
        <v>0</v>
      </c>
      <c r="P14" s="70">
        <v>2740.4453408089425</v>
      </c>
      <c r="Q14" s="59">
        <v>1226.6105991974464</v>
      </c>
      <c r="R14" s="59">
        <v>2448.6414689473295</v>
      </c>
      <c r="S14" s="71">
        <v>233.33214215348207</v>
      </c>
      <c r="T14" s="6"/>
      <c r="U14" s="6">
        <f t="shared" si="0"/>
        <v>6415.697408953718</v>
      </c>
      <c r="V14" s="6"/>
    </row>
    <row r="15" spans="2:27" ht="18" customHeight="1" x14ac:dyDescent="0.15">
      <c r="B15" s="361" t="s">
        <v>23</v>
      </c>
      <c r="C15" s="362"/>
      <c r="D15" s="70">
        <v>4620.5352088661548</v>
      </c>
      <c r="E15" s="59">
        <v>994.01284018624165</v>
      </c>
      <c r="F15" s="59">
        <v>2495.1494196340745</v>
      </c>
      <c r="G15" s="71">
        <v>1001.4043347104728</v>
      </c>
      <c r="H15" s="70">
        <v>2433.9645363245081</v>
      </c>
      <c r="I15" s="59">
        <v>774.85008477892245</v>
      </c>
      <c r="J15" s="59">
        <v>985.78046171905567</v>
      </c>
      <c r="K15" s="71">
        <v>17.598415286291903</v>
      </c>
      <c r="L15" s="70">
        <v>5692.7766968325795</v>
      </c>
      <c r="M15" s="59">
        <v>1847.7193815987932</v>
      </c>
      <c r="N15" s="59">
        <v>2448.1372549019607</v>
      </c>
      <c r="O15" s="71">
        <v>6.1153846153846141</v>
      </c>
      <c r="P15" s="70">
        <v>12747.276442023242</v>
      </c>
      <c r="Q15" s="59">
        <v>3616.582306563957</v>
      </c>
      <c r="R15" s="59">
        <v>5929.0671362550911</v>
      </c>
      <c r="S15" s="71">
        <v>1025.1181346121493</v>
      </c>
      <c r="T15" s="30"/>
      <c r="U15" s="6">
        <f t="shared" si="0"/>
        <v>22292.925884842291</v>
      </c>
      <c r="V15" s="6"/>
    </row>
    <row r="17" spans="2:19" ht="38.25" customHeight="1" x14ac:dyDescent="0.15">
      <c r="B17" s="363" t="s">
        <v>115</v>
      </c>
      <c r="C17" s="363"/>
      <c r="D17" s="363"/>
      <c r="E17" s="363"/>
      <c r="F17" s="363"/>
      <c r="G17" s="363"/>
      <c r="H17" s="363"/>
      <c r="I17" s="363"/>
      <c r="J17" s="363"/>
      <c r="K17" s="363"/>
      <c r="L17" s="363"/>
      <c r="M17" s="363"/>
      <c r="N17" s="363"/>
      <c r="O17" s="363"/>
      <c r="P17" s="363"/>
      <c r="Q17" s="363"/>
      <c r="R17" s="363"/>
      <c r="S17" s="363"/>
    </row>
    <row r="18" spans="2:19" x14ac:dyDescent="0.15">
      <c r="C18" s="75"/>
    </row>
    <row r="19" spans="2:19" x14ac:dyDescent="0.15">
      <c r="B19" s="11" t="s">
        <v>25</v>
      </c>
    </row>
    <row r="24" spans="2:19" x14ac:dyDescent="0.15">
      <c r="C24" s="166" t="s">
        <v>121</v>
      </c>
    </row>
    <row r="26" spans="2:19" x14ac:dyDescent="0.15">
      <c r="B26" s="219"/>
      <c r="C26" s="219"/>
      <c r="D26" s="364" t="s">
        <v>3</v>
      </c>
      <c r="E26" s="365"/>
      <c r="F26" s="365"/>
      <c r="G26" s="366"/>
      <c r="H26" s="364" t="s">
        <v>4</v>
      </c>
      <c r="I26" s="365"/>
      <c r="J26" s="365"/>
      <c r="K26" s="366"/>
      <c r="L26" s="364" t="s">
        <v>5</v>
      </c>
      <c r="M26" s="365"/>
      <c r="N26" s="365"/>
      <c r="O26" s="366"/>
      <c r="P26" s="353" t="s">
        <v>19</v>
      </c>
      <c r="Q26" s="354"/>
      <c r="R26" s="354"/>
      <c r="S26" s="355"/>
    </row>
    <row r="27" spans="2:19" ht="24.75" customHeight="1" thickBot="1" x14ac:dyDescent="0.2">
      <c r="B27" s="223"/>
      <c r="C27" s="224"/>
      <c r="D27" s="223" t="s">
        <v>7</v>
      </c>
      <c r="E27" s="224" t="s">
        <v>20</v>
      </c>
      <c r="F27" s="224" t="s">
        <v>26</v>
      </c>
      <c r="G27" s="225" t="s">
        <v>120</v>
      </c>
      <c r="H27" s="223" t="s">
        <v>7</v>
      </c>
      <c r="I27" s="224" t="s">
        <v>20</v>
      </c>
      <c r="J27" s="224" t="s">
        <v>26</v>
      </c>
      <c r="K27" s="225" t="s">
        <v>120</v>
      </c>
      <c r="L27" s="223" t="s">
        <v>7</v>
      </c>
      <c r="M27" s="224" t="s">
        <v>20</v>
      </c>
      <c r="N27" s="224" t="s">
        <v>26</v>
      </c>
      <c r="O27" s="225" t="s">
        <v>120</v>
      </c>
      <c r="P27" s="223" t="s">
        <v>7</v>
      </c>
      <c r="Q27" s="224" t="s">
        <v>20</v>
      </c>
      <c r="R27" s="224" t="s">
        <v>26</v>
      </c>
      <c r="S27" s="225" t="s">
        <v>120</v>
      </c>
    </row>
    <row r="28" spans="2:19" ht="16.5" customHeight="1" x14ac:dyDescent="0.15">
      <c r="B28" s="367" t="s">
        <v>112</v>
      </c>
      <c r="C28" s="368"/>
      <c r="D28" s="202">
        <v>54.881018516858575</v>
      </c>
      <c r="E28" s="203">
        <v>15.367426596495104</v>
      </c>
      <c r="F28" s="203">
        <v>48.957127666715394</v>
      </c>
      <c r="G28" s="204">
        <v>42.438183766953053</v>
      </c>
      <c r="H28" s="202">
        <v>63.580693897774474</v>
      </c>
      <c r="I28" s="203">
        <v>23.770596796382346</v>
      </c>
      <c r="J28" s="203">
        <v>47.599139344378365</v>
      </c>
      <c r="K28" s="204">
        <v>9.4176144224447498</v>
      </c>
      <c r="L28" s="202">
        <v>115.15645526816269</v>
      </c>
      <c r="M28" s="203">
        <v>50.046017227776353</v>
      </c>
      <c r="N28" s="203">
        <v>150.76902007161178</v>
      </c>
      <c r="O28" s="204">
        <v>17.026851790148637</v>
      </c>
      <c r="P28" s="202">
        <v>142.53224203631481</v>
      </c>
      <c r="Q28" s="203">
        <v>57.496112152194563</v>
      </c>
      <c r="R28" s="203">
        <v>165.51065170874864</v>
      </c>
      <c r="S28" s="204">
        <v>46.686235495392054</v>
      </c>
    </row>
    <row r="29" spans="2:19" ht="16.5" customHeight="1" x14ac:dyDescent="0.15">
      <c r="B29" s="369" t="s">
        <v>113</v>
      </c>
      <c r="C29" s="370"/>
      <c r="D29" s="226">
        <v>15.150364554644295</v>
      </c>
      <c r="E29" s="227">
        <v>10.186173550030011</v>
      </c>
      <c r="F29" s="227">
        <v>29.688027513891569</v>
      </c>
      <c r="G29" s="228">
        <v>12.719507959123909</v>
      </c>
      <c r="H29" s="226">
        <v>26.155463083747218</v>
      </c>
      <c r="I29" s="227">
        <v>20.500871231597703</v>
      </c>
      <c r="J29" s="227">
        <v>43.343448484236745</v>
      </c>
      <c r="K29" s="228">
        <v>2.2601698225766453</v>
      </c>
      <c r="L29" s="226">
        <v>63.022327700536259</v>
      </c>
      <c r="M29" s="227">
        <v>36.323981913716999</v>
      </c>
      <c r="N29" s="227">
        <v>68.393917862240613</v>
      </c>
      <c r="O29" s="228">
        <v>13.24981585517037</v>
      </c>
      <c r="P29" s="226">
        <v>69.896034108221514</v>
      </c>
      <c r="Q29" s="227">
        <v>42.935713746413029</v>
      </c>
      <c r="R29" s="227">
        <v>86.242457668587932</v>
      </c>
      <c r="S29" s="228">
        <v>18.505455156386365</v>
      </c>
    </row>
    <row r="30" spans="2:19" ht="16.5" customHeight="1" thickBot="1" x14ac:dyDescent="0.2">
      <c r="B30" s="351" t="s">
        <v>114</v>
      </c>
      <c r="C30" s="352"/>
      <c r="D30" s="229">
        <v>57.727280092770741</v>
      </c>
      <c r="E30" s="230">
        <v>20.139202254546888</v>
      </c>
      <c r="F30" s="230">
        <v>67.358802601976464</v>
      </c>
      <c r="G30" s="231">
        <v>53.044904946639846</v>
      </c>
      <c r="H30" s="229">
        <v>71.827012979421127</v>
      </c>
      <c r="I30" s="230">
        <v>30.715373235719106</v>
      </c>
      <c r="J30" s="230">
        <v>76.606960718930893</v>
      </c>
      <c r="K30" s="231">
        <v>9.6239791650326509</v>
      </c>
      <c r="L30" s="229">
        <v>154.79577063381723</v>
      </c>
      <c r="M30" s="230">
        <v>70.096718382977471</v>
      </c>
      <c r="N30" s="230">
        <v>192.10798619751242</v>
      </c>
      <c r="O30" s="231">
        <v>27.936663711309187</v>
      </c>
      <c r="P30" s="229">
        <v>180.14796492487082</v>
      </c>
      <c r="Q30" s="230">
        <v>79.136411016178442</v>
      </c>
      <c r="R30" s="230">
        <v>217.51163895163742</v>
      </c>
      <c r="S30" s="231">
        <v>60.719355193264519</v>
      </c>
    </row>
    <row r="31" spans="2:19" ht="13" thickTop="1" x14ac:dyDescent="0.15"/>
  </sheetData>
  <mergeCells count="20">
    <mergeCell ref="B6:S6"/>
    <mergeCell ref="D8:G8"/>
    <mergeCell ref="H8:K8"/>
    <mergeCell ref="L8:O8"/>
    <mergeCell ref="P8:S8"/>
    <mergeCell ref="B30:C30"/>
    <mergeCell ref="P26:S26"/>
    <mergeCell ref="Y8:AA8"/>
    <mergeCell ref="B12:C12"/>
    <mergeCell ref="B13:C13"/>
    <mergeCell ref="B14:C14"/>
    <mergeCell ref="B15:C15"/>
    <mergeCell ref="B17:S17"/>
    <mergeCell ref="B10:C10"/>
    <mergeCell ref="B11:C11"/>
    <mergeCell ref="D26:G26"/>
    <mergeCell ref="H26:K26"/>
    <mergeCell ref="L26:O26"/>
    <mergeCell ref="B28:C28"/>
    <mergeCell ref="B29:C29"/>
  </mergeCells>
  <phoneticPr fontId="2" type="noConversion"/>
  <pageMargins left="1" right="1" top="1" bottom="1" header="0.5" footer="0.5"/>
  <pageSetup orientation="landscape" horizontalDpi="1200" verticalDpi="1200" r:id="rId1"/>
  <headerFooter alignWithMargins="0">
    <oddFooter>&amp;L&amp;9&amp;F:&amp;F&amp;R&amp;9&amp;D::&amp;T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sheetPr>
  <dimension ref="B4:Q29"/>
  <sheetViews>
    <sheetView workbookViewId="0">
      <selection activeCell="G19" sqref="G19"/>
    </sheetView>
  </sheetViews>
  <sheetFormatPr baseColWidth="10" defaultColWidth="8.85546875" defaultRowHeight="12" x14ac:dyDescent="0.15"/>
  <cols>
    <col min="1" max="1" width="1.5703125" style="1" customWidth="1"/>
    <col min="2" max="2" width="11.28515625" style="1" customWidth="1"/>
    <col min="3" max="6" width="7.28515625" style="1" customWidth="1"/>
    <col min="7" max="9" width="6.28515625" style="1" customWidth="1"/>
    <col min="10" max="10" width="7.85546875" style="1" customWidth="1"/>
    <col min="11" max="13" width="6.42578125" style="1" customWidth="1"/>
    <col min="14" max="14" width="7.28515625" style="1" customWidth="1"/>
    <col min="15" max="16384" width="8.85546875" style="1"/>
  </cols>
  <sheetData>
    <row r="4" spans="2:17" x14ac:dyDescent="0.15">
      <c r="B4" s="1" t="s">
        <v>123</v>
      </c>
    </row>
    <row r="6" spans="2:17" ht="27.75" customHeight="1" x14ac:dyDescent="0.15">
      <c r="B6" s="298" t="s">
        <v>116</v>
      </c>
      <c r="C6" s="298"/>
      <c r="D6" s="298"/>
      <c r="E6" s="298"/>
      <c r="F6" s="298"/>
      <c r="G6" s="298"/>
      <c r="H6" s="298"/>
      <c r="I6" s="298"/>
      <c r="J6" s="298"/>
      <c r="K6" s="298"/>
      <c r="L6" s="298"/>
      <c r="M6" s="298"/>
      <c r="N6" s="298"/>
    </row>
    <row r="8" spans="2:17" ht="18" customHeight="1" x14ac:dyDescent="0.15">
      <c r="B8" s="6"/>
      <c r="C8" s="372" t="s">
        <v>27</v>
      </c>
      <c r="D8" s="373"/>
      <c r="E8" s="373"/>
      <c r="F8" s="374"/>
      <c r="G8" s="372" t="s">
        <v>74</v>
      </c>
      <c r="H8" s="373"/>
      <c r="I8" s="373"/>
      <c r="J8" s="374"/>
      <c r="K8" s="375" t="s">
        <v>19</v>
      </c>
      <c r="L8" s="376"/>
      <c r="M8" s="376"/>
      <c r="N8" s="377"/>
    </row>
    <row r="9" spans="2:17" ht="27" customHeight="1" thickBot="1" x14ac:dyDescent="0.2">
      <c r="B9" s="33"/>
      <c r="C9" s="33" t="s">
        <v>7</v>
      </c>
      <c r="D9" s="34" t="s">
        <v>20</v>
      </c>
      <c r="E9" s="34" t="s">
        <v>26</v>
      </c>
      <c r="F9" s="35" t="s">
        <v>28</v>
      </c>
      <c r="G9" s="33" t="s">
        <v>7</v>
      </c>
      <c r="H9" s="34" t="s">
        <v>20</v>
      </c>
      <c r="I9" s="34" t="s">
        <v>26</v>
      </c>
      <c r="J9" s="35" t="s">
        <v>28</v>
      </c>
      <c r="K9" s="33" t="s">
        <v>7</v>
      </c>
      <c r="L9" s="34" t="s">
        <v>20</v>
      </c>
      <c r="M9" s="34" t="s">
        <v>26</v>
      </c>
      <c r="N9" s="35" t="s">
        <v>28</v>
      </c>
      <c r="Q9" s="162" t="s">
        <v>118</v>
      </c>
    </row>
    <row r="10" spans="2:17" ht="18.75" customHeight="1" x14ac:dyDescent="0.15">
      <c r="B10" s="136" t="s">
        <v>112</v>
      </c>
      <c r="C10" s="52">
        <v>511.79393939393935</v>
      </c>
      <c r="D10" s="53">
        <v>148.31515151515151</v>
      </c>
      <c r="E10" s="216">
        <v>235.68484848484846</v>
      </c>
      <c r="F10" s="57">
        <v>91.127272727272725</v>
      </c>
      <c r="G10" s="52">
        <v>106.66666666666666</v>
      </c>
      <c r="H10" s="53">
        <v>21.333333333333332</v>
      </c>
      <c r="I10" s="53">
        <v>16</v>
      </c>
      <c r="J10" s="57">
        <v>2.666666666666667</v>
      </c>
      <c r="K10" s="52">
        <v>618.46060606060598</v>
      </c>
      <c r="L10" s="53">
        <v>169.64848484848486</v>
      </c>
      <c r="M10" s="216">
        <v>251.68484848484849</v>
      </c>
      <c r="N10" s="57">
        <v>93.793939393939397</v>
      </c>
    </row>
    <row r="11" spans="2:17" ht="18.75" customHeight="1" x14ac:dyDescent="0.15">
      <c r="B11" s="135" t="s">
        <v>113</v>
      </c>
      <c r="C11" s="70">
        <v>137.21212121212119</v>
      </c>
      <c r="D11" s="59">
        <v>71.212121212121204</v>
      </c>
      <c r="E11" s="217">
        <v>133.17575757575756</v>
      </c>
      <c r="F11" s="71">
        <v>21.745454545454546</v>
      </c>
      <c r="G11" s="70">
        <v>16</v>
      </c>
      <c r="H11" s="59">
        <v>18.666666666666668</v>
      </c>
      <c r="I11" s="59">
        <v>16</v>
      </c>
      <c r="J11" s="71">
        <v>0</v>
      </c>
      <c r="K11" s="70">
        <v>153.21212121212119</v>
      </c>
      <c r="L11" s="59">
        <v>89.878787878787875</v>
      </c>
      <c r="M11" s="217">
        <v>149.17575757575756</v>
      </c>
      <c r="N11" s="71">
        <v>21.745454545454546</v>
      </c>
    </row>
    <row r="12" spans="2:17" ht="18.75" customHeight="1" thickBot="1" x14ac:dyDescent="0.2">
      <c r="B12" s="137" t="s">
        <v>114</v>
      </c>
      <c r="C12" s="90">
        <v>649.0060606060606</v>
      </c>
      <c r="D12" s="91">
        <v>219.5272727272727</v>
      </c>
      <c r="E12" s="91">
        <v>368.86060606060607</v>
      </c>
      <c r="F12" s="92">
        <v>112.87272727272727</v>
      </c>
      <c r="G12" s="90">
        <v>122.66666666666666</v>
      </c>
      <c r="H12" s="91">
        <v>40</v>
      </c>
      <c r="I12" s="91">
        <v>32</v>
      </c>
      <c r="J12" s="92">
        <v>2.666666666666667</v>
      </c>
      <c r="K12" s="90">
        <v>771.67272727272723</v>
      </c>
      <c r="L12" s="91">
        <v>259.5272727272727</v>
      </c>
      <c r="M12" s="91">
        <v>400.86060606060607</v>
      </c>
      <c r="N12" s="92">
        <v>115.53939393939395</v>
      </c>
      <c r="Q12" s="163">
        <f>C12+D12</f>
        <v>868.5333333333333</v>
      </c>
    </row>
    <row r="13" spans="2:17" ht="18.75" customHeight="1" thickTop="1" x14ac:dyDescent="0.15">
      <c r="B13" s="136" t="s">
        <v>21</v>
      </c>
      <c r="C13" s="52">
        <v>484.59047619047612</v>
      </c>
      <c r="D13" s="53">
        <v>125.11428571428573</v>
      </c>
      <c r="E13" s="53">
        <v>133.19365079365079</v>
      </c>
      <c r="F13" s="57">
        <v>53.212698412698423</v>
      </c>
      <c r="G13" s="52">
        <v>125.39999999999998</v>
      </c>
      <c r="H13" s="53">
        <v>39.6</v>
      </c>
      <c r="I13" s="53">
        <v>30.799999999999997</v>
      </c>
      <c r="J13" s="57">
        <v>8.8000000000000007</v>
      </c>
      <c r="K13" s="52">
        <v>609.9904761904761</v>
      </c>
      <c r="L13" s="53">
        <v>164.71428571428572</v>
      </c>
      <c r="M13" s="53">
        <v>163.99365079365077</v>
      </c>
      <c r="N13" s="57">
        <v>62.012698412698427</v>
      </c>
    </row>
    <row r="14" spans="2:17" ht="18.75" customHeight="1" x14ac:dyDescent="0.15">
      <c r="B14" s="135" t="s">
        <v>22</v>
      </c>
      <c r="C14" s="70">
        <v>95.066666666666663</v>
      </c>
      <c r="D14" s="59">
        <v>84.222222222222214</v>
      </c>
      <c r="E14" s="59">
        <v>81.926984126984138</v>
      </c>
      <c r="F14" s="71">
        <v>17.739682539682541</v>
      </c>
      <c r="G14" s="70">
        <v>22</v>
      </c>
      <c r="H14" s="59">
        <v>17.600000000000001</v>
      </c>
      <c r="I14" s="59">
        <v>26.4</v>
      </c>
      <c r="J14" s="71">
        <v>6.6</v>
      </c>
      <c r="K14" s="70">
        <v>117.06666666666666</v>
      </c>
      <c r="L14" s="59">
        <v>101.82222222222222</v>
      </c>
      <c r="M14" s="59">
        <v>108.32698412698414</v>
      </c>
      <c r="N14" s="71">
        <v>24.339682539682542</v>
      </c>
    </row>
    <row r="15" spans="2:17" ht="18.75" customHeight="1" thickBot="1" x14ac:dyDescent="0.2">
      <c r="B15" s="135" t="s">
        <v>23</v>
      </c>
      <c r="C15" s="90">
        <v>579.65714285714284</v>
      </c>
      <c r="D15" s="91">
        <v>209.33650793650793</v>
      </c>
      <c r="E15" s="91">
        <v>215.12063492063493</v>
      </c>
      <c r="F15" s="92">
        <v>70.952380952380949</v>
      </c>
      <c r="G15" s="90">
        <v>147.4</v>
      </c>
      <c r="H15" s="91">
        <v>57.199999999999989</v>
      </c>
      <c r="I15" s="91">
        <v>57.2</v>
      </c>
      <c r="J15" s="92">
        <v>15.399999999999999</v>
      </c>
      <c r="K15" s="90">
        <v>727.05714285714282</v>
      </c>
      <c r="L15" s="91">
        <v>266.53650793650792</v>
      </c>
      <c r="M15" s="91">
        <v>272.32063492063492</v>
      </c>
      <c r="N15" s="92">
        <v>86.35238095238094</v>
      </c>
    </row>
    <row r="16" spans="2:17" ht="13" thickTop="1" x14ac:dyDescent="0.15"/>
    <row r="17" spans="2:14" ht="48.75" customHeight="1" x14ac:dyDescent="0.15">
      <c r="B17" s="378" t="s">
        <v>83</v>
      </c>
      <c r="C17" s="378"/>
      <c r="D17" s="378"/>
      <c r="E17" s="378"/>
      <c r="F17" s="378"/>
      <c r="G17" s="378"/>
      <c r="H17" s="378"/>
      <c r="I17" s="378"/>
      <c r="J17" s="378"/>
      <c r="K17" s="378"/>
      <c r="L17" s="378"/>
      <c r="M17" s="378"/>
      <c r="N17" s="378"/>
    </row>
    <row r="18" spans="2:14" x14ac:dyDescent="0.15">
      <c r="B18" s="75"/>
    </row>
    <row r="19" spans="2:14" x14ac:dyDescent="0.15">
      <c r="B19" s="75"/>
    </row>
    <row r="20" spans="2:14" x14ac:dyDescent="0.15">
      <c r="B20" s="75"/>
    </row>
    <row r="22" spans="2:14" x14ac:dyDescent="0.15">
      <c r="B22" s="166" t="s">
        <v>121</v>
      </c>
    </row>
    <row r="24" spans="2:14" ht="18.75" customHeight="1" x14ac:dyDescent="0.15">
      <c r="B24" s="219"/>
      <c r="C24" s="364" t="s">
        <v>27</v>
      </c>
      <c r="D24" s="365"/>
      <c r="E24" s="365"/>
      <c r="F24" s="366"/>
      <c r="G24" s="364" t="s">
        <v>74</v>
      </c>
      <c r="H24" s="365"/>
      <c r="I24" s="365"/>
      <c r="J24" s="366"/>
      <c r="K24" s="353" t="s">
        <v>19</v>
      </c>
      <c r="L24" s="354"/>
      <c r="M24" s="354"/>
      <c r="N24" s="355"/>
    </row>
    <row r="25" spans="2:14" ht="30" customHeight="1" thickBot="1" x14ac:dyDescent="0.2">
      <c r="B25" s="223"/>
      <c r="C25" s="223" t="s">
        <v>7</v>
      </c>
      <c r="D25" s="224" t="s">
        <v>20</v>
      </c>
      <c r="E25" s="224" t="s">
        <v>26</v>
      </c>
      <c r="F25" s="225" t="s">
        <v>122</v>
      </c>
      <c r="G25" s="223" t="s">
        <v>7</v>
      </c>
      <c r="H25" s="224" t="s">
        <v>20</v>
      </c>
      <c r="I25" s="224" t="s">
        <v>26</v>
      </c>
      <c r="J25" s="225" t="s">
        <v>122</v>
      </c>
      <c r="K25" s="223" t="s">
        <v>7</v>
      </c>
      <c r="L25" s="224" t="s">
        <v>20</v>
      </c>
      <c r="M25" s="224" t="s">
        <v>26</v>
      </c>
      <c r="N25" s="225" t="s">
        <v>122</v>
      </c>
    </row>
    <row r="26" spans="2:14" ht="18" customHeight="1" x14ac:dyDescent="0.15">
      <c r="B26" s="232" t="s">
        <v>112</v>
      </c>
      <c r="C26" s="202">
        <v>25.047256503975987</v>
      </c>
      <c r="D26" s="203">
        <v>9.05744432231538</v>
      </c>
      <c r="E26" s="203">
        <v>15.771294061827186</v>
      </c>
      <c r="F26" s="204">
        <v>12.572994428615925</v>
      </c>
      <c r="G26" s="202">
        <v>11.623730516108463</v>
      </c>
      <c r="H26" s="203">
        <v>7.7746025264604004</v>
      </c>
      <c r="I26" s="203">
        <v>4.6188021535170058</v>
      </c>
      <c r="J26" s="204">
        <v>2.1081851067789197</v>
      </c>
      <c r="K26" s="202">
        <v>27.612971036943463</v>
      </c>
      <c r="L26" s="203">
        <v>11.936571622383353</v>
      </c>
      <c r="M26" s="203">
        <v>16.433716856449696</v>
      </c>
      <c r="N26" s="204">
        <v>12.748514946708559</v>
      </c>
    </row>
    <row r="27" spans="2:14" ht="18" customHeight="1" x14ac:dyDescent="0.15">
      <c r="B27" s="233" t="s">
        <v>113</v>
      </c>
      <c r="C27" s="226">
        <v>7.9228405471168424</v>
      </c>
      <c r="D27" s="227">
        <v>4.8969439800447692</v>
      </c>
      <c r="E27" s="227">
        <v>7.9604664007906107</v>
      </c>
      <c r="F27" s="228">
        <v>3.9926851652500166</v>
      </c>
      <c r="G27" s="226">
        <v>6.5319726474218083</v>
      </c>
      <c r="H27" s="227">
        <v>5.0771820705759385</v>
      </c>
      <c r="I27" s="227">
        <v>3.2659863237109041</v>
      </c>
      <c r="J27" s="228">
        <v>0</v>
      </c>
      <c r="K27" s="226">
        <v>10.268304095696882</v>
      </c>
      <c r="L27" s="227">
        <v>7.0539235976493595</v>
      </c>
      <c r="M27" s="227">
        <v>8.6043995714275656</v>
      </c>
      <c r="N27" s="228">
        <v>3.9926851652500166</v>
      </c>
    </row>
    <row r="28" spans="2:14" ht="18" customHeight="1" thickBot="1" x14ac:dyDescent="0.2">
      <c r="B28" s="234" t="s">
        <v>114</v>
      </c>
      <c r="C28" s="229">
        <v>28.443924364752174</v>
      </c>
      <c r="D28" s="230">
        <v>9.7428454865068694</v>
      </c>
      <c r="E28" s="230">
        <v>21.297343707833058</v>
      </c>
      <c r="F28" s="231">
        <v>14.689382073139528</v>
      </c>
      <c r="G28" s="229">
        <v>17.178798302300166</v>
      </c>
      <c r="H28" s="230">
        <v>9.6609178307929593</v>
      </c>
      <c r="I28" s="230">
        <v>6.5319726474218083</v>
      </c>
      <c r="J28" s="231">
        <v>2.1081851067789197</v>
      </c>
      <c r="K28" s="229">
        <v>33.229022621480361</v>
      </c>
      <c r="L28" s="230">
        <v>13.720654922680644</v>
      </c>
      <c r="M28" s="230">
        <v>22.27652386877816</v>
      </c>
      <c r="N28" s="231">
        <v>14.83989185051958</v>
      </c>
    </row>
    <row r="29" spans="2:14" ht="13" thickTop="1" x14ac:dyDescent="0.15"/>
  </sheetData>
  <mergeCells count="8">
    <mergeCell ref="C24:F24"/>
    <mergeCell ref="G24:J24"/>
    <mergeCell ref="K24:N24"/>
    <mergeCell ref="B6:N6"/>
    <mergeCell ref="C8:F8"/>
    <mergeCell ref="G8:J8"/>
    <mergeCell ref="K8:N8"/>
    <mergeCell ref="B17:N17"/>
  </mergeCells>
  <phoneticPr fontId="2" type="noConversion"/>
  <pageMargins left="1" right="1" top="1" bottom="1" header="0.5" footer="0.5"/>
  <pageSetup orientation="landscape" r:id="rId1"/>
  <headerFooter alignWithMargins="0">
    <oddFooter>&amp;L&amp;9&amp;F:&amp;A&amp;R&amp;9&amp;D::&amp;T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4:O44"/>
  <sheetViews>
    <sheetView workbookViewId="0">
      <selection activeCell="K20" sqref="K20"/>
    </sheetView>
  </sheetViews>
  <sheetFormatPr baseColWidth="10" defaultColWidth="8.85546875" defaultRowHeight="12" x14ac:dyDescent="0.15"/>
  <cols>
    <col min="1" max="1" width="7.5703125" style="1" customWidth="1"/>
    <col min="2" max="7" width="8.85546875" style="1"/>
    <col min="8" max="8" width="3.85546875" style="1" customWidth="1"/>
    <col min="9" max="10" width="8.85546875" style="1"/>
    <col min="11" max="11" width="14.7109375" style="1" customWidth="1"/>
    <col min="12" max="12" width="12.42578125" style="1" bestFit="1" customWidth="1"/>
    <col min="13" max="13" width="11.5703125" style="1" bestFit="1" customWidth="1"/>
    <col min="14" max="14" width="11.42578125" style="1" bestFit="1" customWidth="1"/>
    <col min="15" max="15" width="10.28515625" style="1" bestFit="1" customWidth="1"/>
    <col min="16" max="16384" width="8.85546875" style="1"/>
  </cols>
  <sheetData>
    <row r="4" spans="9:15" x14ac:dyDescent="0.15">
      <c r="K4" s="1" t="s">
        <v>131</v>
      </c>
    </row>
    <row r="6" spans="9:15" x14ac:dyDescent="0.15">
      <c r="L6" s="1" t="s">
        <v>7</v>
      </c>
      <c r="M6" s="1" t="s">
        <v>20</v>
      </c>
      <c r="N6" s="1" t="s">
        <v>33</v>
      </c>
      <c r="O6" s="1" t="s">
        <v>34</v>
      </c>
    </row>
    <row r="7" spans="9:15" x14ac:dyDescent="0.15">
      <c r="K7" s="1" t="s">
        <v>30</v>
      </c>
      <c r="L7" s="77">
        <f>'F.2 p104'!D11/'F.2 p104'!D12*100</f>
        <v>13.867162289107696</v>
      </c>
      <c r="M7" s="77">
        <f>'F.2 p104'!E11/'F.2 p104'!E12*100</f>
        <v>26.013649341896372</v>
      </c>
      <c r="N7" s="77">
        <f>'F.2 p104'!F11/'F.2 p104'!F12*100</f>
        <v>35.734493943667253</v>
      </c>
      <c r="O7" s="77">
        <f>'F.2 p104'!G11/'F.2 p104'!G12*100</f>
        <v>20.325105478927707</v>
      </c>
    </row>
    <row r="8" spans="9:15" x14ac:dyDescent="0.15">
      <c r="K8" s="1" t="s">
        <v>31</v>
      </c>
      <c r="L8" s="77">
        <f>'F.2 p104'!H$11/'F.2 p104'!H$12*100</f>
        <v>25.597938982580658</v>
      </c>
      <c r="M8" s="77">
        <f>'F.2 p104'!I$11/'F.2 p104'!I$12*100</f>
        <v>40.85126037010037</v>
      </c>
      <c r="N8" s="77">
        <f>'F.2 p104'!J$11/'F.2 p104'!J$12*100</f>
        <v>51.242345757601484</v>
      </c>
      <c r="O8" s="77">
        <f>'F.2 p104'!K$11/'F.2 p104'!K$12*100</f>
        <v>9.0485414656151235</v>
      </c>
    </row>
    <row r="9" spans="9:15" x14ac:dyDescent="0.15">
      <c r="K9" s="1" t="s">
        <v>32</v>
      </c>
      <c r="L9" s="77">
        <f>'F.2 p104'!L$11/'F.2 p104'!L$12*100</f>
        <v>28.793215277293051</v>
      </c>
      <c r="M9" s="77">
        <f>'F.2 p104'!M$11/'F.2 p104'!M$12*100</f>
        <v>39.363445297275888</v>
      </c>
      <c r="N9" s="77">
        <f>'F.2 p104'!N$11/'F.2 p104'!N$12*100</f>
        <v>47.333809815106854</v>
      </c>
      <c r="O9" s="77">
        <f>'F.2 p104'!O$11/'F.2 p104'!O$12*100</f>
        <v>37.529462788644949</v>
      </c>
    </row>
    <row r="10" spans="9:15" x14ac:dyDescent="0.15">
      <c r="K10" s="1" t="s">
        <v>79</v>
      </c>
      <c r="L10" s="161">
        <f>('F.3 p105'!K11/'F.3 p105'!K12)*100</f>
        <v>19.854546596924429</v>
      </c>
      <c r="M10" s="161">
        <f>('F.3 p105'!L11/'F.3 p105'!L12)*100</f>
        <v>34.631731353042831</v>
      </c>
      <c r="N10" s="161">
        <f>('F.3 p105'!M11/'F.3 p105'!M12)*100</f>
        <v>37.213873181941878</v>
      </c>
      <c r="O10" s="161">
        <f>('F.3 p105'!N11/'F.3 p105'!N12)*100</f>
        <v>18.820814099874109</v>
      </c>
    </row>
    <row r="14" spans="9:15" x14ac:dyDescent="0.15">
      <c r="I14" s="55"/>
    </row>
    <row r="30" spans="2:2" ht="1.5" customHeight="1" x14ac:dyDescent="0.15"/>
    <row r="31" spans="2:2" x14ac:dyDescent="0.15">
      <c r="B31" s="3"/>
    </row>
    <row r="33" spans="2:11" ht="29.25" customHeight="1" x14ac:dyDescent="0.15">
      <c r="B33" s="298" t="s">
        <v>130</v>
      </c>
      <c r="C33" s="298"/>
      <c r="D33" s="298"/>
      <c r="E33" s="298"/>
      <c r="F33" s="298"/>
      <c r="G33" s="298"/>
      <c r="H33" s="298"/>
    </row>
    <row r="34" spans="2:11" ht="16" x14ac:dyDescent="0.2">
      <c r="K34"/>
    </row>
    <row r="35" spans="2:11" ht="16" x14ac:dyDescent="0.2">
      <c r="K35"/>
    </row>
    <row r="36" spans="2:11" ht="16" x14ac:dyDescent="0.2">
      <c r="K36"/>
    </row>
    <row r="39" spans="2:11" ht="16" x14ac:dyDescent="0.2">
      <c r="B39"/>
      <c r="C39"/>
      <c r="D39"/>
    </row>
    <row r="40" spans="2:11" ht="16" x14ac:dyDescent="0.2">
      <c r="B40"/>
      <c r="C40"/>
      <c r="D40"/>
    </row>
    <row r="41" spans="2:11" ht="16" x14ac:dyDescent="0.2">
      <c r="B41"/>
      <c r="C41"/>
      <c r="D41"/>
    </row>
    <row r="42" spans="2:11" ht="16" x14ac:dyDescent="0.2">
      <c r="B42"/>
      <c r="C42"/>
      <c r="D42"/>
    </row>
    <row r="43" spans="2:11" ht="16" x14ac:dyDescent="0.2">
      <c r="B43"/>
      <c r="C43"/>
      <c r="D43"/>
    </row>
    <row r="44" spans="2:11" ht="16" x14ac:dyDescent="0.2">
      <c r="B44"/>
      <c r="C44"/>
      <c r="D44"/>
    </row>
  </sheetData>
  <mergeCells count="1">
    <mergeCell ref="B33:H33"/>
  </mergeCells>
  <phoneticPr fontId="2" type="noConversion"/>
  <pageMargins left="1" right="1" top="1" bottom="1" header="0.5" footer="0.5"/>
  <pageSetup orientation="portrait" r:id="rId1"/>
  <headerFooter alignWithMargins="0">
    <oddFooter>&amp;L&amp;9&amp;F: &amp;A&amp;R&amp;9&amp;D: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B2:R81"/>
  <sheetViews>
    <sheetView workbookViewId="0">
      <selection activeCell="W23" sqref="W23"/>
    </sheetView>
  </sheetViews>
  <sheetFormatPr baseColWidth="10" defaultColWidth="8.85546875" defaultRowHeight="12" x14ac:dyDescent="0.15"/>
  <cols>
    <col min="1" max="1" width="4.42578125" style="1" customWidth="1"/>
    <col min="2" max="2" width="15" style="1" customWidth="1"/>
    <col min="3" max="3" width="3.42578125" style="4" bestFit="1" customWidth="1"/>
    <col min="4" max="11" width="4.42578125" style="4" bestFit="1" customWidth="1"/>
    <col min="12" max="12" width="3.42578125" style="4" bestFit="1" customWidth="1"/>
    <col min="13" max="14" width="6.5703125" style="4" bestFit="1" customWidth="1"/>
    <col min="15" max="16384" width="8.85546875" style="1"/>
  </cols>
  <sheetData>
    <row r="2" spans="2:18" s="6" customFormat="1" ht="15" customHeight="1" x14ac:dyDescent="0.2">
      <c r="B2" s="76" t="s">
        <v>132</v>
      </c>
      <c r="C2" s="36"/>
      <c r="D2" s="36"/>
      <c r="E2" s="36"/>
      <c r="F2" s="36"/>
      <c r="G2" s="36"/>
      <c r="H2" s="36"/>
      <c r="I2" s="36"/>
      <c r="J2" s="36"/>
      <c r="K2" s="36"/>
      <c r="L2" s="36"/>
      <c r="M2" s="36"/>
      <c r="N2" s="36"/>
    </row>
    <row r="3" spans="2:18" s="6" customFormat="1" ht="15" customHeight="1" x14ac:dyDescent="0.15">
      <c r="B3" s="1"/>
      <c r="C3" s="4"/>
      <c r="D3" s="4"/>
      <c r="E3" s="4"/>
      <c r="F3" s="4"/>
      <c r="G3" s="4"/>
      <c r="H3" s="4"/>
      <c r="I3" s="4"/>
      <c r="J3" s="4"/>
      <c r="K3" s="4"/>
      <c r="L3" s="4"/>
      <c r="M3" s="4"/>
      <c r="N3" s="4"/>
      <c r="O3" s="1"/>
      <c r="P3" s="1"/>
      <c r="Q3" s="1"/>
    </row>
    <row r="4" spans="2:18" s="6" customFormat="1" ht="27" customHeight="1" x14ac:dyDescent="0.15">
      <c r="B4" s="298" t="s">
        <v>102</v>
      </c>
      <c r="C4" s="298"/>
      <c r="D4" s="298"/>
      <c r="E4" s="298"/>
      <c r="F4" s="298"/>
      <c r="G4" s="298"/>
      <c r="H4" s="298"/>
      <c r="I4" s="298"/>
      <c r="J4" s="298"/>
      <c r="K4" s="298"/>
      <c r="L4" s="298"/>
      <c r="M4" s="298"/>
      <c r="N4" s="298"/>
      <c r="O4" s="1"/>
      <c r="P4" s="1"/>
      <c r="Q4" s="1"/>
    </row>
    <row r="5" spans="2:18" s="6" customFormat="1" ht="15" customHeight="1" x14ac:dyDescent="0.15">
      <c r="B5" s="1"/>
      <c r="C5" s="4"/>
      <c r="D5" s="4"/>
      <c r="E5" s="4"/>
      <c r="F5" s="4"/>
      <c r="G5" s="4"/>
      <c r="H5" s="4"/>
      <c r="I5" s="4"/>
      <c r="J5" s="4"/>
      <c r="K5" s="4"/>
      <c r="L5" s="4"/>
      <c r="M5" s="4"/>
      <c r="N5" s="4"/>
      <c r="O5" s="1"/>
      <c r="P5" s="1"/>
      <c r="Q5" s="1"/>
    </row>
    <row r="6" spans="2:18" s="6" customFormat="1" ht="15" customHeight="1" x14ac:dyDescent="0.2">
      <c r="B6" s="2"/>
      <c r="C6" s="130" t="s">
        <v>35</v>
      </c>
      <c r="D6" s="131" t="s">
        <v>36</v>
      </c>
      <c r="E6" s="131" t="s">
        <v>37</v>
      </c>
      <c r="F6" s="131" t="s">
        <v>38</v>
      </c>
      <c r="G6" s="131" t="s">
        <v>39</v>
      </c>
      <c r="H6" s="131" t="s">
        <v>40</v>
      </c>
      <c r="I6" s="131" t="s">
        <v>41</v>
      </c>
      <c r="J6" s="131" t="s">
        <v>42</v>
      </c>
      <c r="K6" s="131" t="s">
        <v>43</v>
      </c>
      <c r="L6" s="132" t="s">
        <v>44</v>
      </c>
      <c r="M6" s="23" t="s">
        <v>45</v>
      </c>
      <c r="N6" s="132" t="s">
        <v>45</v>
      </c>
      <c r="O6" s="132" t="s">
        <v>45</v>
      </c>
      <c r="P6" s="134"/>
      <c r="Q6" s="134"/>
      <c r="R6" s="134"/>
    </row>
    <row r="7" spans="2:18" s="6" customFormat="1" ht="15" customHeight="1" thickBot="1" x14ac:dyDescent="0.25">
      <c r="B7" s="42"/>
      <c r="C7" s="43" t="s">
        <v>6</v>
      </c>
      <c r="D7" s="43" t="s">
        <v>6</v>
      </c>
      <c r="E7" s="43" t="s">
        <v>6</v>
      </c>
      <c r="F7" s="43" t="s">
        <v>6</v>
      </c>
      <c r="G7" s="43" t="s">
        <v>6</v>
      </c>
      <c r="H7" s="43" t="s">
        <v>6</v>
      </c>
      <c r="I7" s="43" t="s">
        <v>6</v>
      </c>
      <c r="J7" s="43" t="s">
        <v>6</v>
      </c>
      <c r="K7" s="43" t="s">
        <v>6</v>
      </c>
      <c r="L7" s="42" t="s">
        <v>6</v>
      </c>
      <c r="M7" s="44" t="s">
        <v>46</v>
      </c>
      <c r="N7" s="42" t="s">
        <v>47</v>
      </c>
      <c r="O7" s="42" t="s">
        <v>103</v>
      </c>
      <c r="P7" s="134"/>
      <c r="Q7" s="134"/>
      <c r="R7" s="134"/>
    </row>
    <row r="8" spans="2:18" ht="15" customHeight="1" x14ac:dyDescent="0.15">
      <c r="B8" s="82" t="s">
        <v>88</v>
      </c>
      <c r="C8" s="48"/>
      <c r="D8" s="48"/>
      <c r="E8" s="48"/>
      <c r="F8" s="48"/>
      <c r="G8" s="48"/>
      <c r="H8" s="48"/>
      <c r="I8" s="48"/>
      <c r="J8" s="48"/>
      <c r="K8" s="48"/>
      <c r="L8" s="2"/>
      <c r="M8" s="49"/>
      <c r="N8" s="2"/>
      <c r="O8" s="2"/>
      <c r="P8" s="134"/>
      <c r="Q8" s="379" t="s">
        <v>89</v>
      </c>
      <c r="R8" s="379"/>
    </row>
    <row r="9" spans="2:18" ht="15" customHeight="1" x14ac:dyDescent="0.15">
      <c r="B9" s="96" t="s">
        <v>3</v>
      </c>
      <c r="C9" s="39"/>
      <c r="D9" s="39"/>
      <c r="E9" s="39"/>
      <c r="F9" s="39"/>
      <c r="G9" s="39"/>
      <c r="H9" s="39"/>
      <c r="I9" s="39"/>
      <c r="J9" s="39"/>
      <c r="K9" s="39"/>
      <c r="L9" s="40"/>
      <c r="M9" s="41"/>
      <c r="N9" s="40"/>
      <c r="O9" s="40"/>
      <c r="P9" s="30"/>
      <c r="Q9" s="30"/>
      <c r="R9" s="30"/>
    </row>
    <row r="10" spans="2:18" ht="15" customHeight="1" x14ac:dyDescent="0.15">
      <c r="B10" s="83" t="s">
        <v>48</v>
      </c>
      <c r="C10" s="60">
        <v>0.10463597588376157</v>
      </c>
      <c r="D10" s="60">
        <v>0.92341780066280721</v>
      </c>
      <c r="E10" s="60">
        <v>4.8912276995624895</v>
      </c>
      <c r="F10" s="60">
        <v>8.2666249904850417</v>
      </c>
      <c r="G10" s="60">
        <v>8.0721788887729655</v>
      </c>
      <c r="H10" s="60">
        <v>9.7647545866818959</v>
      </c>
      <c r="I10" s="60">
        <v>10.441360435732259</v>
      </c>
      <c r="J10" s="60">
        <v>11.906963369430583</v>
      </c>
      <c r="K10" s="60">
        <v>7.8113652862545795</v>
      </c>
      <c r="L10" s="61">
        <v>8.7927301279088805</v>
      </c>
      <c r="M10" s="62">
        <v>54.4</v>
      </c>
      <c r="N10" s="63">
        <v>55.367757676537337</v>
      </c>
      <c r="O10" s="63">
        <v>55.91563159152836</v>
      </c>
      <c r="P10" s="6"/>
      <c r="Q10" s="73">
        <f t="shared" ref="Q10:Q13" si="0">SUM(C10:L10)</f>
        <v>70.975259161375263</v>
      </c>
      <c r="R10" s="6"/>
    </row>
    <row r="11" spans="2:18" ht="15" customHeight="1" x14ac:dyDescent="0.15">
      <c r="B11" s="83" t="s">
        <v>49</v>
      </c>
      <c r="C11" s="60">
        <v>0</v>
      </c>
      <c r="D11" s="60">
        <v>0.24926670222897795</v>
      </c>
      <c r="E11" s="60">
        <v>1.1676987470129954</v>
      </c>
      <c r="F11" s="60">
        <v>2.3220610432210269</v>
      </c>
      <c r="G11" s="60">
        <v>1.8612233927779764</v>
      </c>
      <c r="H11" s="60">
        <v>1.953082659405158</v>
      </c>
      <c r="I11" s="60">
        <v>1.8302721188112745</v>
      </c>
      <c r="J11" s="60">
        <v>1.3641047553640506</v>
      </c>
      <c r="K11" s="60">
        <v>0.74296848253885828</v>
      </c>
      <c r="L11" s="61">
        <v>0.23602435290171359</v>
      </c>
      <c r="M11" s="63">
        <v>50</v>
      </c>
      <c r="N11" s="63">
        <v>50.522398264752162</v>
      </c>
      <c r="O11" s="63">
        <v>51.09396682707461</v>
      </c>
      <c r="P11" s="6"/>
      <c r="Q11" s="73">
        <f t="shared" si="0"/>
        <v>11.72670225426203</v>
      </c>
      <c r="R11" s="6"/>
    </row>
    <row r="12" spans="2:18" ht="15" customHeight="1" x14ac:dyDescent="0.15">
      <c r="B12" s="83" t="s">
        <v>50</v>
      </c>
      <c r="C12" s="60">
        <v>0.57265454253882742</v>
      </c>
      <c r="D12" s="60">
        <v>5.740084681102072</v>
      </c>
      <c r="E12" s="60">
        <v>4.7497299034489497</v>
      </c>
      <c r="F12" s="60">
        <v>1.4604890051171502</v>
      </c>
      <c r="G12" s="60">
        <v>0.27066667620920548</v>
      </c>
      <c r="H12" s="60">
        <v>0.11025935039592749</v>
      </c>
      <c r="I12" s="60">
        <v>6.7996429834066438E-2</v>
      </c>
      <c r="J12" s="60">
        <v>7.5456405600638557E-2</v>
      </c>
      <c r="K12" s="60">
        <v>0</v>
      </c>
      <c r="L12" s="61">
        <v>0</v>
      </c>
      <c r="M12" s="62">
        <v>36.299999999999997</v>
      </c>
      <c r="N12" s="63">
        <v>36.259064740904257</v>
      </c>
      <c r="O12" s="63">
        <v>36.004091060176428</v>
      </c>
      <c r="P12" s="6"/>
      <c r="Q12" s="73">
        <f t="shared" si="0"/>
        <v>13.047336994246837</v>
      </c>
      <c r="R12" s="6"/>
    </row>
    <row r="13" spans="2:18" ht="15" customHeight="1" x14ac:dyDescent="0.15">
      <c r="B13" s="95" t="s">
        <v>51</v>
      </c>
      <c r="C13" s="64">
        <v>0.33465723858639995</v>
      </c>
      <c r="D13" s="64">
        <v>1.6854694139033664</v>
      </c>
      <c r="E13" s="64">
        <v>1.54043145530121</v>
      </c>
      <c r="F13" s="64">
        <v>0.41981589592325685</v>
      </c>
      <c r="G13" s="64">
        <v>8.5666415931007919E-2</v>
      </c>
      <c r="H13" s="64">
        <v>0.10920476486998756</v>
      </c>
      <c r="I13" s="64">
        <v>0</v>
      </c>
      <c r="J13" s="64">
        <v>7.5456405600638557E-2</v>
      </c>
      <c r="K13" s="64">
        <v>0</v>
      </c>
      <c r="L13" s="65">
        <v>0</v>
      </c>
      <c r="M13" s="62">
        <v>37.299999999999997</v>
      </c>
      <c r="N13" s="63">
        <v>36.805376699624269</v>
      </c>
      <c r="O13" s="63">
        <v>36.254630478954795</v>
      </c>
      <c r="P13" s="6"/>
      <c r="Q13" s="73">
        <f t="shared" si="0"/>
        <v>4.2507015901158676</v>
      </c>
      <c r="R13" s="6"/>
    </row>
    <row r="14" spans="2:18" ht="15" customHeight="1" x14ac:dyDescent="0.15">
      <c r="B14" s="32" t="s">
        <v>52</v>
      </c>
      <c r="C14" s="98">
        <v>1.011947757008989</v>
      </c>
      <c r="D14" s="98">
        <v>8.5982385978972236</v>
      </c>
      <c r="E14" s="98">
        <v>12.349087805325643</v>
      </c>
      <c r="F14" s="98">
        <v>12.468990934746476</v>
      </c>
      <c r="G14" s="98">
        <v>10.289735373691155</v>
      </c>
      <c r="H14" s="98">
        <v>11.93730136135297</v>
      </c>
      <c r="I14" s="98">
        <v>12.339628984377599</v>
      </c>
      <c r="J14" s="98">
        <v>13.421980935995911</v>
      </c>
      <c r="K14" s="98">
        <v>8.5543337687934375</v>
      </c>
      <c r="L14" s="99">
        <v>9.0287544808105942</v>
      </c>
      <c r="M14" s="104"/>
      <c r="N14" s="105"/>
      <c r="O14" s="105"/>
      <c r="P14" s="30"/>
      <c r="Q14" s="54">
        <f>SUM(C14:L14)</f>
        <v>100</v>
      </c>
      <c r="R14" s="103">
        <f>SUM(Q10:Q13)</f>
        <v>100</v>
      </c>
    </row>
    <row r="15" spans="2:18" ht="15" customHeight="1" x14ac:dyDescent="0.15">
      <c r="B15" s="96" t="s">
        <v>4</v>
      </c>
      <c r="C15" s="66"/>
      <c r="D15" s="66"/>
      <c r="E15" s="66"/>
      <c r="F15" s="66"/>
      <c r="G15" s="66"/>
      <c r="H15" s="66"/>
      <c r="I15" s="66"/>
      <c r="J15" s="66"/>
      <c r="K15" s="66"/>
      <c r="L15" s="67"/>
      <c r="M15" s="68"/>
      <c r="N15" s="67"/>
      <c r="O15" s="67"/>
      <c r="P15" s="30"/>
      <c r="Q15" s="30"/>
      <c r="R15" s="30"/>
    </row>
    <row r="16" spans="2:18" ht="15" customHeight="1" x14ac:dyDescent="0.15">
      <c r="B16" s="83" t="s">
        <v>48</v>
      </c>
      <c r="C16" s="60">
        <v>0</v>
      </c>
      <c r="D16" s="60">
        <v>0.31353884048040154</v>
      </c>
      <c r="E16" s="60">
        <v>3.8488050151398703</v>
      </c>
      <c r="F16" s="60">
        <v>6.3943403739131242</v>
      </c>
      <c r="G16" s="60">
        <v>8.7982184030446415</v>
      </c>
      <c r="H16" s="60">
        <v>10.460548368875761</v>
      </c>
      <c r="I16" s="60">
        <v>8.0005000324095086</v>
      </c>
      <c r="J16" s="60">
        <v>9.7033141036919055</v>
      </c>
      <c r="K16" s="60">
        <v>5.5673608474623357</v>
      </c>
      <c r="L16" s="61">
        <v>5.4375561378978272</v>
      </c>
      <c r="M16" s="69">
        <v>53.8</v>
      </c>
      <c r="N16" s="63">
        <v>54.08024017646121</v>
      </c>
      <c r="O16" s="63">
        <v>55.142344501014364</v>
      </c>
      <c r="P16" s="6"/>
      <c r="Q16" s="73">
        <f t="shared" ref="Q16:Q19" si="1">SUM(C16:L16)</f>
        <v>58.524182122915391</v>
      </c>
      <c r="R16" s="6"/>
    </row>
    <row r="17" spans="2:18" ht="15" customHeight="1" x14ac:dyDescent="0.15">
      <c r="B17" s="83" t="s">
        <v>49</v>
      </c>
      <c r="C17" s="60">
        <v>0</v>
      </c>
      <c r="D17" s="60">
        <v>0.61526210032131712</v>
      </c>
      <c r="E17" s="60">
        <v>2.1676960543738946</v>
      </c>
      <c r="F17" s="60">
        <v>2.801848267943293</v>
      </c>
      <c r="G17" s="60">
        <v>4.5313862935560643</v>
      </c>
      <c r="H17" s="60">
        <v>3.2196531256655532</v>
      </c>
      <c r="I17" s="60">
        <v>2.9652107081014512</v>
      </c>
      <c r="J17" s="60">
        <v>3.1545007546785451</v>
      </c>
      <c r="K17" s="60">
        <v>1.2307279175502119</v>
      </c>
      <c r="L17" s="61">
        <v>0.62255886955636031</v>
      </c>
      <c r="M17" s="69">
        <v>52.1</v>
      </c>
      <c r="N17" s="63">
        <v>50.70061884650115</v>
      </c>
      <c r="O17" s="63">
        <v>51.630679304677635</v>
      </c>
      <c r="P17" s="6"/>
      <c r="Q17" s="73">
        <f t="shared" si="1"/>
        <v>21.308844091746689</v>
      </c>
      <c r="R17" s="6"/>
    </row>
    <row r="18" spans="2:18" ht="15" customHeight="1" x14ac:dyDescent="0.15">
      <c r="B18" s="83" t="s">
        <v>50</v>
      </c>
      <c r="C18" s="60">
        <v>1.1739094200550038</v>
      </c>
      <c r="D18" s="60">
        <v>4.1198966599687017</v>
      </c>
      <c r="E18" s="60">
        <v>3.9004565110701628</v>
      </c>
      <c r="F18" s="60">
        <v>2.0480216310316415</v>
      </c>
      <c r="G18" s="60">
        <v>0.18721583806357825</v>
      </c>
      <c r="H18" s="60">
        <v>0.18517866898780483</v>
      </c>
      <c r="I18" s="60">
        <v>6.1115072273202911E-2</v>
      </c>
      <c r="J18" s="60">
        <v>0</v>
      </c>
      <c r="K18" s="60">
        <v>0</v>
      </c>
      <c r="L18" s="61">
        <v>0</v>
      </c>
      <c r="M18" s="69">
        <v>38.299999999999997</v>
      </c>
      <c r="N18" s="63">
        <v>37.301201475819525</v>
      </c>
      <c r="O18" s="63">
        <v>36.110258988788992</v>
      </c>
      <c r="P18" s="6"/>
      <c r="Q18" s="73">
        <f t="shared" si="1"/>
        <v>11.675793801450094</v>
      </c>
      <c r="R18" s="6"/>
    </row>
    <row r="19" spans="2:18" ht="15" customHeight="1" x14ac:dyDescent="0.15">
      <c r="B19" s="95" t="s">
        <v>51</v>
      </c>
      <c r="C19" s="64">
        <v>0.9235413406424493</v>
      </c>
      <c r="D19" s="64">
        <v>2.850962562388303</v>
      </c>
      <c r="E19" s="64">
        <v>2.4828275906771737</v>
      </c>
      <c r="F19" s="64">
        <v>0.93018991971701892</v>
      </c>
      <c r="G19" s="64">
        <v>0.68067374737251518</v>
      </c>
      <c r="H19" s="64">
        <v>6.1115072273202925E-2</v>
      </c>
      <c r="I19" s="64">
        <v>0.37465391275360455</v>
      </c>
      <c r="J19" s="64">
        <v>6.4985693517172427E-2</v>
      </c>
      <c r="K19" s="64">
        <v>0.12223014454640585</v>
      </c>
      <c r="L19" s="65">
        <v>0</v>
      </c>
      <c r="M19" s="69">
        <v>38.700000000000003</v>
      </c>
      <c r="N19" s="63">
        <v>39.108554695601626</v>
      </c>
      <c r="O19" s="63">
        <v>37.696534742003173</v>
      </c>
      <c r="P19" s="6"/>
      <c r="Q19" s="73">
        <f t="shared" si="1"/>
        <v>8.4911799838878466</v>
      </c>
      <c r="R19" s="6"/>
    </row>
    <row r="20" spans="2:18" ht="15" customHeight="1" x14ac:dyDescent="0.15">
      <c r="B20" s="32" t="s">
        <v>53</v>
      </c>
      <c r="C20" s="98">
        <v>2.0974507606974528</v>
      </c>
      <c r="D20" s="98">
        <v>7.8996601631587238</v>
      </c>
      <c r="E20" s="98">
        <v>12.399785171261101</v>
      </c>
      <c r="F20" s="98">
        <v>12.174400192605077</v>
      </c>
      <c r="G20" s="98">
        <v>14.197494282036802</v>
      </c>
      <c r="H20" s="98">
        <v>13.926495235802319</v>
      </c>
      <c r="I20" s="98">
        <v>11.401479725537769</v>
      </c>
      <c r="J20" s="98">
        <v>12.922800551887621</v>
      </c>
      <c r="K20" s="98">
        <v>6.9203189095589535</v>
      </c>
      <c r="L20" s="99">
        <v>6.0601150074541881</v>
      </c>
      <c r="M20" s="104"/>
      <c r="N20" s="105"/>
      <c r="O20" s="105"/>
      <c r="P20" s="30"/>
      <c r="Q20" s="54">
        <f>SUM(C20:L20)</f>
        <v>100</v>
      </c>
      <c r="R20" s="103">
        <f>SUM(Q16:Q19)</f>
        <v>100.00000000000003</v>
      </c>
    </row>
    <row r="21" spans="2:18" ht="15" customHeight="1" x14ac:dyDescent="0.15">
      <c r="B21" s="96" t="s">
        <v>5</v>
      </c>
      <c r="C21" s="66"/>
      <c r="D21" s="66"/>
      <c r="E21" s="66"/>
      <c r="F21" s="66"/>
      <c r="G21" s="66"/>
      <c r="H21" s="66"/>
      <c r="I21" s="66"/>
      <c r="J21" s="66"/>
      <c r="K21" s="66"/>
      <c r="L21" s="67"/>
      <c r="M21" s="68"/>
      <c r="N21" s="67"/>
      <c r="O21" s="67"/>
      <c r="P21" s="30"/>
      <c r="Q21" s="30"/>
      <c r="R21" s="30"/>
    </row>
    <row r="22" spans="2:18" ht="15" customHeight="1" x14ac:dyDescent="0.15">
      <c r="B22" s="83" t="s">
        <v>48</v>
      </c>
      <c r="C22" s="60">
        <v>0.10508565246228864</v>
      </c>
      <c r="D22" s="60">
        <v>1.1723905043393621</v>
      </c>
      <c r="E22" s="60">
        <v>4.1993094767035961</v>
      </c>
      <c r="F22" s="60">
        <v>6.9695473763940061</v>
      </c>
      <c r="G22" s="60">
        <v>8.8798361883410024</v>
      </c>
      <c r="H22" s="60">
        <v>8.8679490220348445</v>
      </c>
      <c r="I22" s="60">
        <v>7.1554604631013738</v>
      </c>
      <c r="J22" s="60">
        <v>7.97173424044645</v>
      </c>
      <c r="K22" s="60">
        <v>4.8871023568365324</v>
      </c>
      <c r="L22" s="61">
        <v>3.6658053565954871</v>
      </c>
      <c r="M22" s="69">
        <v>52.9</v>
      </c>
      <c r="N22" s="63">
        <v>54.003098107250025</v>
      </c>
      <c r="O22" s="63">
        <v>53.560342694444188</v>
      </c>
      <c r="P22" s="6"/>
      <c r="Q22" s="73">
        <f t="shared" ref="Q22:Q25" si="2">SUM(C22:L22)</f>
        <v>53.87422063725495</v>
      </c>
      <c r="R22" s="6"/>
    </row>
    <row r="23" spans="2:18" ht="15" customHeight="1" x14ac:dyDescent="0.15">
      <c r="B23" s="83" t="s">
        <v>49</v>
      </c>
      <c r="C23" s="60">
        <v>4.4380519755261624E-2</v>
      </c>
      <c r="D23" s="60">
        <v>0.81557008131294662</v>
      </c>
      <c r="E23" s="60">
        <v>2.4016615912842565</v>
      </c>
      <c r="F23" s="60">
        <v>3.5219513493997545</v>
      </c>
      <c r="G23" s="60">
        <v>2.8837955227158352</v>
      </c>
      <c r="H23" s="60">
        <v>4.9490688457645886</v>
      </c>
      <c r="I23" s="60">
        <v>2.4016101382410477</v>
      </c>
      <c r="J23" s="60">
        <v>2.5482297465092807</v>
      </c>
      <c r="K23" s="60">
        <v>1.3486780886545848</v>
      </c>
      <c r="L23" s="61">
        <v>0.41713209128537121</v>
      </c>
      <c r="M23" s="69">
        <v>49.6</v>
      </c>
      <c r="N23" s="63">
        <v>50.904844046932595</v>
      </c>
      <c r="O23" s="63">
        <v>50.754753504343796</v>
      </c>
      <c r="P23" s="6"/>
      <c r="Q23" s="73">
        <f t="shared" si="2"/>
        <v>21.332077974922928</v>
      </c>
      <c r="R23" s="6"/>
    </row>
    <row r="24" spans="2:18" ht="15" customHeight="1" x14ac:dyDescent="0.15">
      <c r="B24" s="83" t="s">
        <v>50</v>
      </c>
      <c r="C24" s="60">
        <v>1.5708799474101471</v>
      </c>
      <c r="D24" s="60">
        <v>6.0741490335353552</v>
      </c>
      <c r="E24" s="60">
        <v>3.9701879402987759</v>
      </c>
      <c r="F24" s="60">
        <v>1.8565498916268384</v>
      </c>
      <c r="G24" s="60">
        <v>0.47225721712258456</v>
      </c>
      <c r="H24" s="60">
        <v>0.46246146569040519</v>
      </c>
      <c r="I24" s="60">
        <v>0.15518351331298877</v>
      </c>
      <c r="J24" s="60">
        <v>0.15110510297624791</v>
      </c>
      <c r="K24" s="60">
        <v>0</v>
      </c>
      <c r="L24" s="61">
        <v>0.13995606084142276</v>
      </c>
      <c r="M24" s="69">
        <v>40.200000000000003</v>
      </c>
      <c r="N24" s="63">
        <v>37.159082505255434</v>
      </c>
      <c r="O24" s="63">
        <v>36.595956168924168</v>
      </c>
      <c r="P24" s="6"/>
      <c r="Q24" s="73">
        <f t="shared" si="2"/>
        <v>14.852730172814764</v>
      </c>
      <c r="R24" s="6"/>
    </row>
    <row r="25" spans="2:18" ht="15" customHeight="1" x14ac:dyDescent="0.15">
      <c r="B25" s="95" t="s">
        <v>51</v>
      </c>
      <c r="C25" s="64">
        <v>1.2583995627005857</v>
      </c>
      <c r="D25" s="64">
        <v>4.1310997663120048</v>
      </c>
      <c r="E25" s="64">
        <v>1.9498259356789827</v>
      </c>
      <c r="F25" s="64">
        <v>1.1887260888959295</v>
      </c>
      <c r="G25" s="64">
        <v>0.28548115694785703</v>
      </c>
      <c r="H25" s="64">
        <v>0.73402797943093456</v>
      </c>
      <c r="I25" s="64">
        <v>0.24937625386289869</v>
      </c>
      <c r="J25" s="64">
        <v>9.7540593339318055E-2</v>
      </c>
      <c r="K25" s="64">
        <v>4.6493877838845517E-2</v>
      </c>
      <c r="L25" s="65">
        <v>0</v>
      </c>
      <c r="M25" s="69">
        <v>38.9</v>
      </c>
      <c r="N25" s="63">
        <v>37.384117388963048</v>
      </c>
      <c r="O25" s="63">
        <v>37.036285096542848</v>
      </c>
      <c r="P25" s="6"/>
      <c r="Q25" s="73">
        <f t="shared" si="2"/>
        <v>9.9409712150073535</v>
      </c>
      <c r="R25" s="6"/>
    </row>
    <row r="26" spans="2:18" ht="15" customHeight="1" thickBot="1" x14ac:dyDescent="0.2">
      <c r="B26" s="100" t="s">
        <v>54</v>
      </c>
      <c r="C26" s="97">
        <v>2.9787456823282832</v>
      </c>
      <c r="D26" s="97">
        <v>12.193209385499669</v>
      </c>
      <c r="E26" s="97">
        <v>12.52098494396561</v>
      </c>
      <c r="F26" s="97">
        <v>13.536774706316528</v>
      </c>
      <c r="G26" s="97">
        <v>12.521370085127279</v>
      </c>
      <c r="H26" s="97">
        <v>15.013507312920774</v>
      </c>
      <c r="I26" s="97">
        <v>9.9616303685183087</v>
      </c>
      <c r="J26" s="97">
        <v>10.768609683271297</v>
      </c>
      <c r="K26" s="97">
        <v>6.2822743233299612</v>
      </c>
      <c r="L26" s="97">
        <v>4.2228935087222812</v>
      </c>
      <c r="M26" s="106"/>
      <c r="N26" s="107"/>
      <c r="O26" s="107"/>
      <c r="P26" s="30"/>
      <c r="Q26" s="54">
        <f>SUM(C26:L26)</f>
        <v>99.999999999999986</v>
      </c>
      <c r="R26" s="103">
        <f>SUM(Q22:Q25)</f>
        <v>99.999999999999986</v>
      </c>
    </row>
    <row r="27" spans="2:18" ht="15" customHeight="1" thickTop="1" x14ac:dyDescent="0.15">
      <c r="B27" s="102" t="s">
        <v>87</v>
      </c>
      <c r="C27" s="94"/>
      <c r="D27" s="94"/>
      <c r="E27" s="94"/>
      <c r="F27" s="94"/>
      <c r="G27" s="94"/>
      <c r="H27" s="94"/>
      <c r="I27" s="94"/>
      <c r="J27" s="94"/>
      <c r="K27" s="94"/>
      <c r="L27" s="94"/>
      <c r="M27" s="68"/>
      <c r="N27" s="67"/>
      <c r="O27" s="67"/>
      <c r="P27" s="30"/>
      <c r="Q27" s="30"/>
      <c r="R27" s="30"/>
    </row>
    <row r="28" spans="2:18" ht="15" customHeight="1" x14ac:dyDescent="0.15">
      <c r="B28" s="96" t="s">
        <v>4</v>
      </c>
      <c r="C28" s="66"/>
      <c r="D28" s="66"/>
      <c r="E28" s="66"/>
      <c r="F28" s="66"/>
      <c r="G28" s="66"/>
      <c r="H28" s="66"/>
      <c r="I28" s="66"/>
      <c r="J28" s="66"/>
      <c r="K28" s="66"/>
      <c r="L28" s="67"/>
      <c r="M28" s="68"/>
      <c r="N28" s="67"/>
      <c r="O28" s="67"/>
      <c r="P28" s="30"/>
      <c r="Q28" s="73"/>
      <c r="R28" s="6"/>
    </row>
    <row r="29" spans="2:18" ht="15" customHeight="1" x14ac:dyDescent="0.15">
      <c r="B29" s="83" t="s">
        <v>48</v>
      </c>
      <c r="C29" s="60">
        <v>0</v>
      </c>
      <c r="D29" s="60">
        <v>0</v>
      </c>
      <c r="E29" s="60">
        <v>6.557377049180328</v>
      </c>
      <c r="F29" s="60">
        <v>8.1967213114754109</v>
      </c>
      <c r="G29" s="60">
        <v>9.8360655737704938</v>
      </c>
      <c r="H29" s="60">
        <v>4.9180327868852469</v>
      </c>
      <c r="I29" s="60">
        <v>6.5573770491803298</v>
      </c>
      <c r="J29" s="60">
        <v>13.114754098360656</v>
      </c>
      <c r="K29" s="60">
        <v>11.475409836065573</v>
      </c>
      <c r="L29" s="61">
        <v>4.9180327868852469</v>
      </c>
      <c r="M29" s="69" t="s">
        <v>29</v>
      </c>
      <c r="N29" s="63">
        <v>52.482456140350884</v>
      </c>
      <c r="O29" s="63">
        <v>55.587500000000013</v>
      </c>
      <c r="P29" s="6"/>
      <c r="Q29" s="73">
        <f t="shared" ref="Q29:Q31" si="3">SUM(C29:L29)</f>
        <v>65.573770491803288</v>
      </c>
      <c r="R29" s="6"/>
    </row>
    <row r="30" spans="2:18" ht="15" customHeight="1" x14ac:dyDescent="0.15">
      <c r="B30" s="83" t="s">
        <v>49</v>
      </c>
      <c r="C30" s="60">
        <v>0</v>
      </c>
      <c r="D30" s="60">
        <v>0</v>
      </c>
      <c r="E30" s="60">
        <v>4.9180327868852469</v>
      </c>
      <c r="F30" s="60">
        <v>1.6393442622950825</v>
      </c>
      <c r="G30" s="60">
        <v>0</v>
      </c>
      <c r="H30" s="60">
        <v>0</v>
      </c>
      <c r="I30" s="60">
        <v>0</v>
      </c>
      <c r="J30" s="60">
        <v>1.6393442622950825</v>
      </c>
      <c r="K30" s="60">
        <v>1.6393442622950825</v>
      </c>
      <c r="L30" s="61">
        <v>0</v>
      </c>
      <c r="M30" s="69" t="s">
        <v>29</v>
      </c>
      <c r="N30" s="63">
        <v>49.772727272727266</v>
      </c>
      <c r="O30" s="63">
        <v>47.499999999999993</v>
      </c>
      <c r="P30" s="6"/>
      <c r="Q30" s="73">
        <f t="shared" si="3"/>
        <v>9.8360655737704956</v>
      </c>
      <c r="R30" s="6"/>
    </row>
    <row r="31" spans="2:18" ht="15" customHeight="1" x14ac:dyDescent="0.15">
      <c r="B31" s="83" t="s">
        <v>50</v>
      </c>
      <c r="C31" s="60">
        <v>3.2786885245901649</v>
      </c>
      <c r="D31" s="60">
        <v>4.9180327868852469</v>
      </c>
      <c r="E31" s="60">
        <v>0</v>
      </c>
      <c r="F31" s="60">
        <v>4.9180327868852469</v>
      </c>
      <c r="G31" s="60">
        <v>0</v>
      </c>
      <c r="H31" s="60">
        <v>0</v>
      </c>
      <c r="I31" s="60">
        <v>0</v>
      </c>
      <c r="J31" s="60">
        <v>0</v>
      </c>
      <c r="K31" s="60">
        <v>0</v>
      </c>
      <c r="L31" s="61">
        <v>0</v>
      </c>
      <c r="M31" s="69" t="s">
        <v>29</v>
      </c>
      <c r="N31" s="63">
        <v>34.375</v>
      </c>
      <c r="O31" s="63">
        <v>35</v>
      </c>
      <c r="P31" s="6"/>
      <c r="Q31" s="73">
        <f t="shared" si="3"/>
        <v>13.114754098360658</v>
      </c>
      <c r="R31" s="6"/>
    </row>
    <row r="32" spans="2:18" ht="15" customHeight="1" x14ac:dyDescent="0.15">
      <c r="B32" s="83" t="s">
        <v>51</v>
      </c>
      <c r="C32" s="64">
        <v>0</v>
      </c>
      <c r="D32" s="64">
        <v>6.5573770491803298</v>
      </c>
      <c r="E32" s="64">
        <v>4.9180327868852469</v>
      </c>
      <c r="F32" s="64">
        <v>0</v>
      </c>
      <c r="G32" s="64">
        <v>0</v>
      </c>
      <c r="H32" s="64">
        <v>0</v>
      </c>
      <c r="I32" s="64">
        <v>0</v>
      </c>
      <c r="J32" s="64">
        <v>0</v>
      </c>
      <c r="K32" s="64">
        <v>0</v>
      </c>
      <c r="L32" s="65">
        <v>0</v>
      </c>
      <c r="M32" s="69" t="s">
        <v>29</v>
      </c>
      <c r="N32" s="63">
        <v>32.5</v>
      </c>
      <c r="O32" s="63">
        <v>34.642857142857146</v>
      </c>
      <c r="P32" s="6"/>
      <c r="Q32" s="54">
        <f>SUM(C32:L32)</f>
        <v>11.475409836065577</v>
      </c>
      <c r="R32" s="103"/>
    </row>
    <row r="33" spans="2:18" ht="15" customHeight="1" x14ac:dyDescent="0.15">
      <c r="B33" s="101" t="s">
        <v>53</v>
      </c>
      <c r="C33" s="98">
        <v>3.2786885245901649</v>
      </c>
      <c r="D33" s="98">
        <v>11.475409836065575</v>
      </c>
      <c r="E33" s="98">
        <v>16.393442622950818</v>
      </c>
      <c r="F33" s="98">
        <v>14.754098360655737</v>
      </c>
      <c r="G33" s="98">
        <v>9.8360655737704938</v>
      </c>
      <c r="H33" s="98">
        <v>4.9180327868852469</v>
      </c>
      <c r="I33" s="98">
        <v>6.5573770491803298</v>
      </c>
      <c r="J33" s="98">
        <v>14.754098360655737</v>
      </c>
      <c r="K33" s="98">
        <v>13.114754098360656</v>
      </c>
      <c r="L33" s="99">
        <v>4.9180327868852469</v>
      </c>
      <c r="M33" s="104"/>
      <c r="N33" s="105"/>
      <c r="O33" s="105"/>
      <c r="P33" s="30"/>
      <c r="Q33" s="54">
        <f>SUM(C33:L33)</f>
        <v>100</v>
      </c>
      <c r="R33" s="103">
        <f>SUM(Q29:Q32)</f>
        <v>100.00000000000003</v>
      </c>
    </row>
    <row r="34" spans="2:18" ht="15" customHeight="1" x14ac:dyDescent="0.15">
      <c r="B34" s="96" t="s">
        <v>3</v>
      </c>
      <c r="C34" s="66"/>
      <c r="D34" s="66"/>
      <c r="E34" s="66"/>
      <c r="F34" s="66"/>
      <c r="G34" s="66"/>
      <c r="H34" s="66"/>
      <c r="I34" s="66"/>
      <c r="J34" s="66"/>
      <c r="K34" s="66"/>
      <c r="L34" s="67"/>
      <c r="M34" s="68"/>
      <c r="N34" s="67"/>
      <c r="O34" s="67"/>
      <c r="P34" s="30"/>
      <c r="Q34" s="30"/>
      <c r="R34" s="30"/>
    </row>
    <row r="35" spans="2:18" ht="15" customHeight="1" x14ac:dyDescent="0.15">
      <c r="B35" s="83" t="s">
        <v>48</v>
      </c>
      <c r="C35" s="60">
        <v>0</v>
      </c>
      <c r="D35" s="60">
        <v>0.91762472313047139</v>
      </c>
      <c r="E35" s="60">
        <v>4.5670287944309669</v>
      </c>
      <c r="F35" s="60">
        <v>7.0386386808705126</v>
      </c>
      <c r="G35" s="60">
        <v>6.9050381464683745</v>
      </c>
      <c r="H35" s="60">
        <v>8.0195478676651533</v>
      </c>
      <c r="I35" s="60">
        <v>8.9934254473860005</v>
      </c>
      <c r="J35" s="60">
        <v>7.998453046443764</v>
      </c>
      <c r="K35" s="60">
        <v>5.6709911050170518</v>
      </c>
      <c r="L35" s="61">
        <v>6.894490735857679</v>
      </c>
      <c r="M35" s="69">
        <v>52.7</v>
      </c>
      <c r="N35" s="63">
        <v>54.219911588970085</v>
      </c>
      <c r="O35" s="63">
        <v>55.17851856420377</v>
      </c>
      <c r="P35" s="6"/>
      <c r="Q35" s="73">
        <f>SUM(C35:L35)</f>
        <v>57.005238547269975</v>
      </c>
      <c r="R35" s="6"/>
    </row>
    <row r="36" spans="2:18" ht="15" customHeight="1" x14ac:dyDescent="0.15">
      <c r="B36" s="83" t="s">
        <v>49</v>
      </c>
      <c r="C36" s="60">
        <v>0</v>
      </c>
      <c r="D36" s="60">
        <v>0.98794079386843847</v>
      </c>
      <c r="E36" s="60">
        <v>2.0075238195689629</v>
      </c>
      <c r="F36" s="60">
        <v>3.3962662166438138</v>
      </c>
      <c r="G36" s="60">
        <v>3.4138452343283046</v>
      </c>
      <c r="H36" s="60">
        <v>2.5595049748620045</v>
      </c>
      <c r="I36" s="60">
        <v>1.6629750729529233</v>
      </c>
      <c r="J36" s="60">
        <v>0.67503427908448488</v>
      </c>
      <c r="K36" s="60">
        <v>0.51330731638716021</v>
      </c>
      <c r="L36" s="61">
        <v>0.39376999613261615</v>
      </c>
      <c r="M36" s="69">
        <v>45.6</v>
      </c>
      <c r="N36" s="63">
        <v>48.098167060834143</v>
      </c>
      <c r="O36" s="63">
        <v>47.986261261261255</v>
      </c>
      <c r="P36" s="6"/>
      <c r="Q36" s="73">
        <f t="shared" ref="Q36:Q38" si="4">SUM(C36:L36)</f>
        <v>15.610167703828708</v>
      </c>
      <c r="R36" s="6"/>
    </row>
    <row r="37" spans="2:18" ht="15" customHeight="1" x14ac:dyDescent="0.15">
      <c r="B37" s="83" t="s">
        <v>50</v>
      </c>
      <c r="C37" s="60">
        <v>2.4927047076609359</v>
      </c>
      <c r="D37" s="60">
        <v>9.1094469641036451</v>
      </c>
      <c r="E37" s="60">
        <v>4.5916394191892556</v>
      </c>
      <c r="F37" s="60">
        <v>2.0321344443272511</v>
      </c>
      <c r="G37" s="60">
        <v>0.43947544211229472</v>
      </c>
      <c r="H37" s="60">
        <v>0</v>
      </c>
      <c r="I37" s="60">
        <v>0</v>
      </c>
      <c r="J37" s="60">
        <v>0</v>
      </c>
      <c r="K37" s="60">
        <v>0</v>
      </c>
      <c r="L37" s="61">
        <v>0</v>
      </c>
      <c r="M37" s="69">
        <v>33.700000000000003</v>
      </c>
      <c r="N37" s="63">
        <v>34.873849180210499</v>
      </c>
      <c r="O37" s="63">
        <v>34.504143906573738</v>
      </c>
      <c r="P37" s="6"/>
      <c r="Q37" s="73">
        <f t="shared" si="4"/>
        <v>18.665400977393382</v>
      </c>
      <c r="R37" s="6"/>
    </row>
    <row r="38" spans="2:18" ht="15" customHeight="1" x14ac:dyDescent="0.15">
      <c r="B38" s="83" t="s">
        <v>51</v>
      </c>
      <c r="C38" s="64">
        <v>1.3852265935379529</v>
      </c>
      <c r="D38" s="64">
        <v>4.8342298632352421</v>
      </c>
      <c r="E38" s="64">
        <v>1.5117955208662939</v>
      </c>
      <c r="F38" s="64">
        <v>0.35509615722673415</v>
      </c>
      <c r="G38" s="64">
        <v>0.47463347748127821</v>
      </c>
      <c r="H38" s="64">
        <v>0</v>
      </c>
      <c r="I38" s="64">
        <v>0</v>
      </c>
      <c r="J38" s="64">
        <v>0</v>
      </c>
      <c r="K38" s="64">
        <v>0.15821115916042611</v>
      </c>
      <c r="L38" s="65">
        <v>0</v>
      </c>
      <c r="M38" s="69">
        <v>33.200000000000003</v>
      </c>
      <c r="N38" s="63">
        <v>36.240009167311975</v>
      </c>
      <c r="O38" s="63">
        <v>34.431451612903217</v>
      </c>
      <c r="P38" s="6"/>
      <c r="Q38" s="73">
        <f t="shared" si="4"/>
        <v>8.7191927715079274</v>
      </c>
      <c r="R38" s="6"/>
    </row>
    <row r="39" spans="2:18" ht="15" customHeight="1" x14ac:dyDescent="0.15">
      <c r="B39" s="101" t="s">
        <v>52</v>
      </c>
      <c r="C39" s="64">
        <v>3.8779313011988883</v>
      </c>
      <c r="D39" s="64">
        <v>15.849242344337796</v>
      </c>
      <c r="E39" s="64">
        <v>12.677987554055479</v>
      </c>
      <c r="F39" s="64">
        <v>12.822135499068313</v>
      </c>
      <c r="G39" s="64">
        <v>11.232992300390253</v>
      </c>
      <c r="H39" s="64">
        <v>10.579052842527158</v>
      </c>
      <c r="I39" s="64">
        <v>10.656400520338922</v>
      </c>
      <c r="J39" s="64">
        <v>8.6734873255282476</v>
      </c>
      <c r="K39" s="64">
        <v>6.342509580564637</v>
      </c>
      <c r="L39" s="64">
        <v>7.288260731990297</v>
      </c>
      <c r="M39" s="104"/>
      <c r="N39" s="105"/>
      <c r="O39" s="105"/>
      <c r="P39" s="30"/>
      <c r="Q39" s="54">
        <f>SUM(C39:L39)</f>
        <v>99.999999999999986</v>
      </c>
      <c r="R39" s="103">
        <f>SUM(Q35:Q38)</f>
        <v>99.999999999999972</v>
      </c>
    </row>
    <row r="40" spans="2:18" ht="15" customHeight="1" x14ac:dyDescent="0.15">
      <c r="B40" s="6"/>
      <c r="C40" s="134"/>
      <c r="D40" s="134"/>
      <c r="E40" s="134"/>
      <c r="F40" s="134"/>
      <c r="G40" s="134"/>
      <c r="H40" s="134"/>
      <c r="I40" s="134"/>
      <c r="J40" s="134"/>
      <c r="K40" s="134"/>
      <c r="L40" s="134"/>
      <c r="M40" s="134"/>
      <c r="N40" s="134"/>
      <c r="O40" s="134"/>
      <c r="P40" s="6"/>
      <c r="Q40" s="6"/>
      <c r="R40" s="6"/>
    </row>
    <row r="41" spans="2:18" ht="15" customHeight="1" x14ac:dyDescent="0.15">
      <c r="B41" s="81" t="s">
        <v>55</v>
      </c>
      <c r="C41" s="81"/>
      <c r="D41" s="81"/>
      <c r="E41" s="81"/>
      <c r="F41" s="81"/>
      <c r="G41" s="81"/>
      <c r="H41" s="81"/>
      <c r="I41" s="134"/>
      <c r="J41" s="134"/>
      <c r="K41" s="134"/>
      <c r="L41" s="134"/>
      <c r="M41" s="134"/>
      <c r="N41" s="134"/>
      <c r="O41" s="134"/>
      <c r="P41" s="6"/>
      <c r="Q41" s="6"/>
      <c r="R41" s="6"/>
    </row>
    <row r="42" spans="2:18" ht="15" customHeight="1" x14ac:dyDescent="0.15">
      <c r="B42" s="6"/>
      <c r="C42" s="134"/>
      <c r="D42" s="134"/>
      <c r="E42" s="134"/>
      <c r="F42" s="134"/>
      <c r="G42" s="134"/>
      <c r="H42" s="134"/>
      <c r="I42" s="134"/>
      <c r="J42" s="134"/>
      <c r="K42" s="134"/>
      <c r="L42" s="134"/>
      <c r="M42" s="134"/>
      <c r="N42" s="134"/>
      <c r="O42" s="6"/>
      <c r="P42" s="6"/>
      <c r="Q42" s="6"/>
    </row>
    <row r="43" spans="2:18" ht="15" customHeight="1" x14ac:dyDescent="0.15">
      <c r="B43" s="6"/>
      <c r="C43" s="218"/>
      <c r="D43" s="218"/>
      <c r="E43" s="218"/>
      <c r="F43" s="218"/>
      <c r="G43" s="218"/>
      <c r="H43" s="218"/>
      <c r="I43" s="218"/>
      <c r="J43" s="218"/>
      <c r="K43" s="218"/>
      <c r="L43" s="218"/>
      <c r="M43" s="218"/>
      <c r="N43" s="218"/>
      <c r="O43" s="6"/>
      <c r="P43" s="6"/>
      <c r="Q43" s="6"/>
    </row>
    <row r="45" spans="2:18" x14ac:dyDescent="0.15">
      <c r="B45" s="166" t="s">
        <v>124</v>
      </c>
      <c r="C45" s="235"/>
      <c r="D45" s="235"/>
      <c r="E45" s="235"/>
      <c r="F45" s="235"/>
      <c r="G45" s="235"/>
      <c r="H45" s="235"/>
      <c r="I45" s="235"/>
      <c r="J45" s="235"/>
      <c r="K45" s="235"/>
      <c r="L45" s="235"/>
    </row>
    <row r="46" spans="2:18" x14ac:dyDescent="0.15">
      <c r="B46" s="166"/>
      <c r="C46" s="235"/>
      <c r="D46" s="235"/>
      <c r="E46" s="235"/>
      <c r="F46" s="235"/>
      <c r="G46" s="235"/>
      <c r="H46" s="235"/>
      <c r="I46" s="235"/>
      <c r="J46" s="235"/>
      <c r="K46" s="235"/>
      <c r="L46" s="235"/>
    </row>
    <row r="47" spans="2:18" x14ac:dyDescent="0.15">
      <c r="B47" s="236"/>
      <c r="C47" s="220" t="s">
        <v>35</v>
      </c>
      <c r="D47" s="221" t="s">
        <v>36</v>
      </c>
      <c r="E47" s="221" t="s">
        <v>37</v>
      </c>
      <c r="F47" s="221" t="s">
        <v>38</v>
      </c>
      <c r="G47" s="221" t="s">
        <v>39</v>
      </c>
      <c r="H47" s="221" t="s">
        <v>40</v>
      </c>
      <c r="I47" s="221" t="s">
        <v>41</v>
      </c>
      <c r="J47" s="221" t="s">
        <v>42</v>
      </c>
      <c r="K47" s="221" t="s">
        <v>43</v>
      </c>
      <c r="L47" s="222" t="s">
        <v>44</v>
      </c>
    </row>
    <row r="48" spans="2:18" ht="13" thickBot="1" x14ac:dyDescent="0.2">
      <c r="B48" s="237"/>
      <c r="C48" s="238" t="s">
        <v>6</v>
      </c>
      <c r="D48" s="238" t="s">
        <v>6</v>
      </c>
      <c r="E48" s="238" t="s">
        <v>6</v>
      </c>
      <c r="F48" s="238" t="s">
        <v>6</v>
      </c>
      <c r="G48" s="238" t="s">
        <v>6</v>
      </c>
      <c r="H48" s="238" t="s">
        <v>6</v>
      </c>
      <c r="I48" s="238" t="s">
        <v>6</v>
      </c>
      <c r="J48" s="238" t="s">
        <v>6</v>
      </c>
      <c r="K48" s="238" t="s">
        <v>6</v>
      </c>
      <c r="L48" s="237" t="s">
        <v>6</v>
      </c>
    </row>
    <row r="49" spans="2:12" ht="16.5" customHeight="1" x14ac:dyDescent="0.15">
      <c r="B49" s="239" t="s">
        <v>88</v>
      </c>
      <c r="C49" s="213"/>
      <c r="D49" s="213"/>
      <c r="E49" s="213"/>
      <c r="F49" s="213"/>
      <c r="G49" s="213"/>
      <c r="H49" s="213"/>
      <c r="I49" s="213"/>
      <c r="J49" s="213"/>
      <c r="K49" s="213"/>
      <c r="L49" s="236"/>
    </row>
    <row r="50" spans="2:12" ht="16.5" customHeight="1" x14ac:dyDescent="0.15">
      <c r="B50" s="240" t="s">
        <v>3</v>
      </c>
      <c r="C50" s="241"/>
      <c r="D50" s="241"/>
      <c r="E50" s="241"/>
      <c r="F50" s="241"/>
      <c r="G50" s="241"/>
      <c r="H50" s="241"/>
      <c r="I50" s="241"/>
      <c r="J50" s="241"/>
      <c r="K50" s="241"/>
      <c r="L50" s="242"/>
    </row>
    <row r="51" spans="2:12" ht="16.5" customHeight="1" x14ac:dyDescent="0.15">
      <c r="B51" s="243" t="s">
        <v>48</v>
      </c>
      <c r="C51" s="244">
        <v>3.0339245006375377E-2</v>
      </c>
      <c r="D51" s="244">
        <v>9.2002603330564398E-2</v>
      </c>
      <c r="E51" s="244">
        <v>0.19928624792719349</v>
      </c>
      <c r="F51" s="244">
        <v>0.25071464961202194</v>
      </c>
      <c r="G51" s="244">
        <v>0.24732107991438887</v>
      </c>
      <c r="H51" s="244">
        <v>0.27211912279846079</v>
      </c>
      <c r="I51" s="244">
        <v>0.28116274267397412</v>
      </c>
      <c r="J51" s="244">
        <v>0.29264042781089666</v>
      </c>
      <c r="K51" s="244">
        <v>0.24487462884116348</v>
      </c>
      <c r="L51" s="245">
        <v>0.25767016839204554</v>
      </c>
    </row>
    <row r="52" spans="2:12" ht="16.5" customHeight="1" x14ac:dyDescent="0.15">
      <c r="B52" s="243" t="s">
        <v>49</v>
      </c>
      <c r="C52" s="244">
        <v>0</v>
      </c>
      <c r="D52" s="244">
        <v>5.0730203404908449E-2</v>
      </c>
      <c r="E52" s="244">
        <v>0.10321725980711745</v>
      </c>
      <c r="F52" s="244">
        <v>0.14235357258137879</v>
      </c>
      <c r="G52" s="244">
        <v>0.12203213297021522</v>
      </c>
      <c r="H52" s="244">
        <v>0.12370680656435906</v>
      </c>
      <c r="I52" s="244">
        <v>0.12259591574624452</v>
      </c>
      <c r="J52" s="244">
        <v>0.11327155441733519</v>
      </c>
      <c r="K52" s="244">
        <v>7.6635521336966606E-2</v>
      </c>
      <c r="L52" s="245">
        <v>4.6669718220192905E-2</v>
      </c>
    </row>
    <row r="53" spans="2:12" ht="16.5" customHeight="1" x14ac:dyDescent="0.15">
      <c r="B53" s="243" t="s">
        <v>50</v>
      </c>
      <c r="C53" s="244">
        <v>6.8473737464951098E-2</v>
      </c>
      <c r="D53" s="244">
        <v>0.21980605075647117</v>
      </c>
      <c r="E53" s="244">
        <v>0.19336749389442642</v>
      </c>
      <c r="F53" s="244">
        <v>0.11004950879494971</v>
      </c>
      <c r="G53" s="244">
        <v>4.6174675866478061E-2</v>
      </c>
      <c r="H53" s="244">
        <v>3.3481910483975058E-2</v>
      </c>
      <c r="I53" s="244">
        <v>1.8640738176885368E-2</v>
      </c>
      <c r="J53" s="244">
        <v>2.4406974232230677E-2</v>
      </c>
      <c r="K53" s="244">
        <v>0</v>
      </c>
      <c r="L53" s="245">
        <v>0</v>
      </c>
    </row>
    <row r="54" spans="2:12" ht="16.5" customHeight="1" x14ac:dyDescent="0.15">
      <c r="B54" s="246" t="s">
        <v>51</v>
      </c>
      <c r="C54" s="247">
        <v>5.3475037414899819E-2</v>
      </c>
      <c r="D54" s="247">
        <v>0.11942014294370916</v>
      </c>
      <c r="E54" s="247">
        <v>0.11715259735058393</v>
      </c>
      <c r="F54" s="247">
        <v>5.6146843171837935E-2</v>
      </c>
      <c r="G54" s="247">
        <v>3.0819815187973196E-2</v>
      </c>
      <c r="H54" s="247">
        <v>3.2958595429641212E-2</v>
      </c>
      <c r="I54" s="247">
        <v>0</v>
      </c>
      <c r="J54" s="247">
        <v>2.4406974232230677E-2</v>
      </c>
      <c r="K54" s="247">
        <v>0</v>
      </c>
      <c r="L54" s="248">
        <v>0</v>
      </c>
    </row>
    <row r="55" spans="2:12" ht="16.5" customHeight="1" x14ac:dyDescent="0.15">
      <c r="B55" s="249" t="s">
        <v>52</v>
      </c>
      <c r="C55" s="250">
        <v>9.1680421549653834E-2</v>
      </c>
      <c r="D55" s="250">
        <v>0.26454071277314417</v>
      </c>
      <c r="E55" s="250">
        <v>0.3041187433781749</v>
      </c>
      <c r="F55" s="250">
        <v>0.30287311798237054</v>
      </c>
      <c r="G55" s="250">
        <v>0.275912127308441</v>
      </c>
      <c r="H55" s="250">
        <v>0.29678032704590912</v>
      </c>
      <c r="I55" s="250">
        <v>0.30191117882382884</v>
      </c>
      <c r="J55" s="250">
        <v>0.31048946843743547</v>
      </c>
      <c r="K55" s="250">
        <v>0.25487660150034214</v>
      </c>
      <c r="L55" s="251">
        <v>0.2611403834695199</v>
      </c>
    </row>
    <row r="56" spans="2:12" ht="16.5" customHeight="1" x14ac:dyDescent="0.15">
      <c r="B56" s="240" t="s">
        <v>4</v>
      </c>
      <c r="C56" s="252"/>
      <c r="D56" s="252"/>
      <c r="E56" s="252"/>
      <c r="F56" s="252"/>
      <c r="G56" s="252"/>
      <c r="H56" s="252"/>
      <c r="I56" s="252"/>
      <c r="J56" s="252"/>
      <c r="K56" s="252"/>
      <c r="L56" s="253"/>
    </row>
    <row r="57" spans="2:12" ht="16.5" customHeight="1" x14ac:dyDescent="0.15">
      <c r="B57" s="243" t="s">
        <v>48</v>
      </c>
      <c r="C57" s="244">
        <v>4.5504389693904732E-2</v>
      </c>
      <c r="D57" s="244">
        <v>0.1784489113510159</v>
      </c>
      <c r="E57" s="244">
        <v>0.47239269501347847</v>
      </c>
      <c r="F57" s="244">
        <v>0.57665806615424542</v>
      </c>
      <c r="G57" s="244">
        <v>0.59293191697844794</v>
      </c>
      <c r="H57" s="244">
        <v>0.61021742137270396</v>
      </c>
      <c r="I57" s="244">
        <v>0.64276521111573659</v>
      </c>
      <c r="J57" s="244">
        <v>0.71522752542885459</v>
      </c>
      <c r="K57" s="244">
        <v>0.52569161616021043</v>
      </c>
      <c r="L57" s="245">
        <v>0.52406962311524374</v>
      </c>
    </row>
    <row r="58" spans="2:12" ht="16.5" customHeight="1" x14ac:dyDescent="0.15">
      <c r="B58" s="243" t="s">
        <v>49</v>
      </c>
      <c r="C58" s="244">
        <v>0</v>
      </c>
      <c r="D58" s="244">
        <v>0.16333652614085895</v>
      </c>
      <c r="E58" s="244">
        <v>0.34481862195966256</v>
      </c>
      <c r="F58" s="244">
        <v>0.36309247460428234</v>
      </c>
      <c r="G58" s="244">
        <v>0.33584182635018445</v>
      </c>
      <c r="H58" s="244">
        <v>0.33830873805428591</v>
      </c>
      <c r="I58" s="244">
        <v>0.3390643960424482</v>
      </c>
      <c r="J58" s="244">
        <v>0.34358009827356795</v>
      </c>
      <c r="K58" s="244">
        <v>0.24660818769886664</v>
      </c>
      <c r="L58" s="245">
        <v>8.4574150151141045E-2</v>
      </c>
    </row>
    <row r="59" spans="2:12" ht="16.5" customHeight="1" x14ac:dyDescent="0.15">
      <c r="B59" s="243" t="s">
        <v>50</v>
      </c>
      <c r="C59" s="244">
        <v>0.2445334077921445</v>
      </c>
      <c r="D59" s="244">
        <v>0.46541813721196013</v>
      </c>
      <c r="E59" s="244">
        <v>0.41422129738293889</v>
      </c>
      <c r="F59" s="244">
        <v>0.26910732210696897</v>
      </c>
      <c r="G59" s="244">
        <v>8.346884041121555E-2</v>
      </c>
      <c r="H59" s="244">
        <v>5.3676620884150032E-2</v>
      </c>
      <c r="I59" s="244">
        <v>3.7472812006207744E-2</v>
      </c>
      <c r="J59" s="244">
        <v>4.9064470964934423E-2</v>
      </c>
      <c r="K59" s="244">
        <v>0</v>
      </c>
      <c r="L59" s="245">
        <v>0</v>
      </c>
    </row>
    <row r="60" spans="2:12" ht="16.5" customHeight="1" x14ac:dyDescent="0.15">
      <c r="B60" s="246" t="s">
        <v>51</v>
      </c>
      <c r="C60" s="247">
        <v>0.24266842766605148</v>
      </c>
      <c r="D60" s="247">
        <v>0.3541488954435959</v>
      </c>
      <c r="E60" s="247">
        <v>0.32946667761863796</v>
      </c>
      <c r="F60" s="247">
        <v>0.15294994073489551</v>
      </c>
      <c r="G60" s="247">
        <v>0.18397991356547896</v>
      </c>
      <c r="H60" s="247">
        <v>5.2351419811836157E-2</v>
      </c>
      <c r="I60" s="247">
        <v>0.10321844652079937</v>
      </c>
      <c r="J60" s="247">
        <v>4.9064470964934423E-2</v>
      </c>
      <c r="K60" s="247">
        <v>0</v>
      </c>
      <c r="L60" s="248">
        <v>0</v>
      </c>
    </row>
    <row r="61" spans="2:12" ht="16.5" customHeight="1" x14ac:dyDescent="0.15">
      <c r="B61" s="249" t="s">
        <v>53</v>
      </c>
      <c r="C61" s="250">
        <v>0.36465135939433352</v>
      </c>
      <c r="D61" s="250">
        <v>0.64753266786299934</v>
      </c>
      <c r="E61" s="250">
        <v>0.79235681615287878</v>
      </c>
      <c r="F61" s="250">
        <v>0.75044027515559553</v>
      </c>
      <c r="G61" s="250">
        <v>0.81814861094491387</v>
      </c>
      <c r="H61" s="250">
        <v>0.8246191807272133</v>
      </c>
      <c r="I61" s="250">
        <v>0.76133635959219959</v>
      </c>
      <c r="J61" s="250">
        <v>0.83732485694275727</v>
      </c>
      <c r="K61" s="250">
        <v>0.59622060091698792</v>
      </c>
      <c r="L61" s="251">
        <v>0.55793001441071566</v>
      </c>
    </row>
    <row r="62" spans="2:12" ht="16.5" customHeight="1" x14ac:dyDescent="0.15">
      <c r="B62" s="240" t="s">
        <v>5</v>
      </c>
      <c r="C62" s="252"/>
      <c r="D62" s="252"/>
      <c r="E62" s="252"/>
      <c r="F62" s="252"/>
      <c r="G62" s="252"/>
      <c r="H62" s="252"/>
      <c r="I62" s="252"/>
      <c r="J62" s="252"/>
      <c r="K62" s="252"/>
      <c r="L62" s="253"/>
    </row>
    <row r="63" spans="2:12" ht="16.5" customHeight="1" x14ac:dyDescent="0.15">
      <c r="B63" s="243" t="s">
        <v>48</v>
      </c>
      <c r="C63" s="244">
        <v>0</v>
      </c>
      <c r="D63" s="244">
        <v>6.9424462941388654E-2</v>
      </c>
      <c r="E63" s="244">
        <v>0.20665792378981684</v>
      </c>
      <c r="F63" s="244">
        <v>0.25802794942489643</v>
      </c>
      <c r="G63" s="244">
        <v>0.26825508218084904</v>
      </c>
      <c r="H63" s="244">
        <v>0.277099050062522</v>
      </c>
      <c r="I63" s="244">
        <v>0.28259632257841538</v>
      </c>
      <c r="J63" s="244">
        <v>0.31443269035219262</v>
      </c>
      <c r="K63" s="244">
        <v>0.23289248535539067</v>
      </c>
      <c r="L63" s="245">
        <v>0.22427507744344188</v>
      </c>
    </row>
    <row r="64" spans="2:12" ht="16.5" customHeight="1" x14ac:dyDescent="0.15">
      <c r="B64" s="243" t="s">
        <v>49</v>
      </c>
      <c r="C64" s="244">
        <v>0</v>
      </c>
      <c r="D64" s="244">
        <v>7.1912393307879297E-2</v>
      </c>
      <c r="E64" s="244">
        <v>0.15517439339256064</v>
      </c>
      <c r="F64" s="244">
        <v>0.16314893701741595</v>
      </c>
      <c r="G64" s="244">
        <v>0.16764178103125177</v>
      </c>
      <c r="H64" s="244">
        <v>0.16226820144662743</v>
      </c>
      <c r="I64" s="244">
        <v>0.15939247235698398</v>
      </c>
      <c r="J64" s="244">
        <v>0.15619150597403025</v>
      </c>
      <c r="K64" s="244">
        <v>0.11363343878150757</v>
      </c>
      <c r="L64" s="245">
        <v>4.791724533569814E-2</v>
      </c>
    </row>
    <row r="65" spans="2:12" ht="16.5" customHeight="1" x14ac:dyDescent="0.15">
      <c r="B65" s="243" t="s">
        <v>50</v>
      </c>
      <c r="C65" s="244">
        <v>0.11437327039772224</v>
      </c>
      <c r="D65" s="244">
        <v>0.20592395144657938</v>
      </c>
      <c r="E65" s="244">
        <v>0.17941691030093876</v>
      </c>
      <c r="F65" s="244">
        <v>0.12068056567240465</v>
      </c>
      <c r="G65" s="244">
        <v>3.9174589360922767E-2</v>
      </c>
      <c r="H65" s="244">
        <v>2.6803099554112014E-2</v>
      </c>
      <c r="I65" s="244">
        <v>2.0882273802121203E-2</v>
      </c>
      <c r="J65" s="244">
        <v>1.8109314788737924E-2</v>
      </c>
      <c r="K65" s="244">
        <v>0</v>
      </c>
      <c r="L65" s="245">
        <v>0</v>
      </c>
    </row>
    <row r="66" spans="2:12" ht="16.5" customHeight="1" x14ac:dyDescent="0.15">
      <c r="B66" s="246" t="s">
        <v>51</v>
      </c>
      <c r="C66" s="247">
        <v>0.10705062661378741</v>
      </c>
      <c r="D66" s="247">
        <v>0.15699574353151807</v>
      </c>
      <c r="E66" s="247">
        <v>0.15309066479003058</v>
      </c>
      <c r="F66" s="247">
        <v>7.191193171796384E-2</v>
      </c>
      <c r="G66" s="247">
        <v>8.5830207220964252E-2</v>
      </c>
      <c r="H66" s="247">
        <v>2.3655971636835672E-2</v>
      </c>
      <c r="I66" s="247">
        <v>5.1334970382767263E-2</v>
      </c>
      <c r="J66" s="247">
        <v>1.810931478873792E-2</v>
      </c>
      <c r="K66" s="247">
        <v>2.446741536433069E-2</v>
      </c>
      <c r="L66" s="248">
        <v>0</v>
      </c>
    </row>
    <row r="67" spans="2:12" ht="16.5" customHeight="1" thickBot="1" x14ac:dyDescent="0.2">
      <c r="B67" s="254" t="s">
        <v>54</v>
      </c>
      <c r="C67" s="255">
        <v>0.30461679226349547</v>
      </c>
      <c r="D67" s="255">
        <v>0.588094078588699</v>
      </c>
      <c r="E67" s="255">
        <v>0.59397878463661535</v>
      </c>
      <c r="F67" s="255">
        <v>0.61097582895559988</v>
      </c>
      <c r="G67" s="255">
        <v>0.59142521966034756</v>
      </c>
      <c r="H67" s="255">
        <v>0.64012067871394307</v>
      </c>
      <c r="I67" s="255">
        <v>0.53596156234295378</v>
      </c>
      <c r="J67" s="255">
        <v>0.5522955143248186</v>
      </c>
      <c r="K67" s="255">
        <v>0.4340877140892534</v>
      </c>
      <c r="L67" s="255">
        <v>0.35411512366618381</v>
      </c>
    </row>
    <row r="68" spans="2:12" ht="16.5" customHeight="1" thickTop="1" x14ac:dyDescent="0.15">
      <c r="B68" s="256" t="s">
        <v>87</v>
      </c>
      <c r="C68" s="257"/>
      <c r="D68" s="257"/>
      <c r="E68" s="257"/>
      <c r="F68" s="257"/>
      <c r="G68" s="257"/>
      <c r="H68" s="257"/>
      <c r="I68" s="257"/>
      <c r="J68" s="257"/>
      <c r="K68" s="257"/>
      <c r="L68" s="257"/>
    </row>
    <row r="69" spans="2:12" ht="16.5" customHeight="1" x14ac:dyDescent="0.15">
      <c r="B69" s="240" t="s">
        <v>4</v>
      </c>
      <c r="C69" s="252"/>
      <c r="D69" s="252"/>
      <c r="E69" s="252"/>
      <c r="F69" s="252"/>
      <c r="G69" s="252"/>
      <c r="H69" s="252"/>
      <c r="I69" s="252"/>
      <c r="J69" s="252"/>
      <c r="K69" s="252"/>
      <c r="L69" s="253"/>
    </row>
    <row r="70" spans="2:12" ht="16.5" customHeight="1" x14ac:dyDescent="0.15">
      <c r="B70" s="243" t="s">
        <v>48</v>
      </c>
      <c r="C70" s="244">
        <v>1.9741648430325511</v>
      </c>
      <c r="D70" s="244">
        <v>4.0431201848421772</v>
      </c>
      <c r="E70" s="244">
        <v>9.8929896765166596</v>
      </c>
      <c r="F70" s="244">
        <v>11.520604876822855</v>
      </c>
      <c r="G70" s="244">
        <v>12.913103582347832</v>
      </c>
      <c r="H70" s="244">
        <v>14.573170449060353</v>
      </c>
      <c r="I70" s="244">
        <v>12.57461524067568</v>
      </c>
      <c r="J70" s="244">
        <v>13.612814558702595</v>
      </c>
      <c r="K70" s="244">
        <v>10.037755332243044</v>
      </c>
      <c r="L70" s="245">
        <v>9.6425769863793231</v>
      </c>
    </row>
    <row r="71" spans="2:12" ht="16.5" customHeight="1" x14ac:dyDescent="0.15">
      <c r="B71" s="243" t="s">
        <v>49</v>
      </c>
      <c r="C71" s="244">
        <v>0</v>
      </c>
      <c r="D71" s="244">
        <v>4.6514799834685379</v>
      </c>
      <c r="E71" s="244">
        <v>7.361573299262071</v>
      </c>
      <c r="F71" s="244">
        <v>7.3095355785854759</v>
      </c>
      <c r="G71" s="244">
        <v>9.2313612269402832</v>
      </c>
      <c r="H71" s="244">
        <v>8.8269866370492149</v>
      </c>
      <c r="I71" s="244">
        <v>7.571798002204118</v>
      </c>
      <c r="J71" s="244">
        <v>8.5548446435696519</v>
      </c>
      <c r="K71" s="244">
        <v>6.188987621285241</v>
      </c>
      <c r="L71" s="245">
        <v>3.0993032027357841</v>
      </c>
    </row>
    <row r="72" spans="2:12" ht="16.5" customHeight="1" x14ac:dyDescent="0.15">
      <c r="B72" s="243" t="s">
        <v>50</v>
      </c>
      <c r="C72" s="244">
        <v>5.6358812622217407</v>
      </c>
      <c r="D72" s="244">
        <v>9.6317170003735555</v>
      </c>
      <c r="E72" s="244">
        <v>9.0688157166409695</v>
      </c>
      <c r="F72" s="244">
        <v>6.8688460376033236</v>
      </c>
      <c r="G72" s="244">
        <v>1.2326136727879178</v>
      </c>
      <c r="H72" s="244">
        <v>1.9438786737855585</v>
      </c>
      <c r="I72" s="244">
        <v>2.0902555736478341</v>
      </c>
      <c r="J72" s="244">
        <v>1.9741648430325505</v>
      </c>
      <c r="K72" s="244">
        <v>0</v>
      </c>
      <c r="L72" s="245">
        <v>0</v>
      </c>
    </row>
    <row r="73" spans="2:12" ht="16.5" customHeight="1" x14ac:dyDescent="0.15">
      <c r="B73" s="243" t="s">
        <v>51</v>
      </c>
      <c r="C73" s="247">
        <v>4.9439263493767545</v>
      </c>
      <c r="D73" s="247">
        <v>8.9386577817733333</v>
      </c>
      <c r="E73" s="247">
        <v>6.6913180928492855</v>
      </c>
      <c r="F73" s="247">
        <v>5.2944565747698462</v>
      </c>
      <c r="G73" s="247">
        <v>3.4760930137491131</v>
      </c>
      <c r="H73" s="247">
        <v>3.4629295587190758</v>
      </c>
      <c r="I73" s="247">
        <v>3.6102956166594327</v>
      </c>
      <c r="J73" s="247">
        <v>0.75985640236635887</v>
      </c>
      <c r="K73" s="247">
        <v>0.97054351480321266</v>
      </c>
      <c r="L73" s="248">
        <v>0</v>
      </c>
    </row>
    <row r="74" spans="2:12" ht="16.5" customHeight="1" x14ac:dyDescent="0.15">
      <c r="B74" s="258" t="s">
        <v>53</v>
      </c>
      <c r="C74" s="250">
        <v>1.8175047398429056</v>
      </c>
      <c r="D74" s="250">
        <v>3.2529729234400699</v>
      </c>
      <c r="E74" s="250">
        <v>3.77850182675938</v>
      </c>
      <c r="F74" s="250">
        <v>3.6195741255441995</v>
      </c>
      <c r="G74" s="250">
        <v>3.0394256094654355</v>
      </c>
      <c r="H74" s="250">
        <v>2.2070347570223374</v>
      </c>
      <c r="I74" s="250">
        <v>2.5263991815446625</v>
      </c>
      <c r="J74" s="250">
        <v>3.6195741255441995</v>
      </c>
      <c r="K74" s="250">
        <v>3.4452241018902976</v>
      </c>
      <c r="L74" s="251">
        <v>2.2070347570223374</v>
      </c>
    </row>
    <row r="75" spans="2:12" ht="16.5" customHeight="1" x14ac:dyDescent="0.15">
      <c r="B75" s="240" t="s">
        <v>3</v>
      </c>
      <c r="C75" s="252"/>
      <c r="D75" s="252"/>
      <c r="E75" s="252"/>
      <c r="F75" s="252"/>
      <c r="G75" s="252"/>
      <c r="H75" s="252"/>
      <c r="I75" s="252"/>
      <c r="J75" s="252"/>
      <c r="K75" s="252"/>
      <c r="L75" s="253"/>
    </row>
    <row r="76" spans="2:12" ht="16.5" customHeight="1" x14ac:dyDescent="0.15">
      <c r="B76" s="243" t="s">
        <v>48</v>
      </c>
      <c r="C76" s="244">
        <v>0</v>
      </c>
      <c r="D76" s="244">
        <v>0.45414596530712381</v>
      </c>
      <c r="E76" s="244">
        <v>1.6412432034501168</v>
      </c>
      <c r="F76" s="244">
        <v>1.981442788341669</v>
      </c>
      <c r="G76" s="244">
        <v>2.3575436235217824</v>
      </c>
      <c r="H76" s="244">
        <v>2.6227667692850249</v>
      </c>
      <c r="I76" s="244">
        <v>2.3226308749692754</v>
      </c>
      <c r="J76" s="244">
        <v>2.6092661592164528</v>
      </c>
      <c r="K76" s="244">
        <v>1.8897758912541907</v>
      </c>
      <c r="L76" s="245">
        <v>1.9155730221601905</v>
      </c>
    </row>
    <row r="77" spans="2:12" ht="16.5" customHeight="1" x14ac:dyDescent="0.15">
      <c r="B77" s="243" t="s">
        <v>49</v>
      </c>
      <c r="C77" s="244">
        <v>0</v>
      </c>
      <c r="D77" s="244">
        <v>0.74624568314977568</v>
      </c>
      <c r="E77" s="244">
        <v>1.2560244491656298</v>
      </c>
      <c r="F77" s="244">
        <v>1.3120499698487258</v>
      </c>
      <c r="G77" s="244">
        <v>1.6869728251115741</v>
      </c>
      <c r="H77" s="244">
        <v>1.3645526742333607</v>
      </c>
      <c r="I77" s="244">
        <v>1.418684993735861</v>
      </c>
      <c r="J77" s="244">
        <v>1.5732197279737232</v>
      </c>
      <c r="K77" s="244">
        <v>0.97003688184826542</v>
      </c>
      <c r="L77" s="245">
        <v>0.62383298800236897</v>
      </c>
    </row>
    <row r="78" spans="2:12" ht="16.5" customHeight="1" x14ac:dyDescent="0.15">
      <c r="B78" s="243" t="s">
        <v>50</v>
      </c>
      <c r="C78" s="244">
        <v>0.91698092634201167</v>
      </c>
      <c r="D78" s="244">
        <v>1.5342109677366984</v>
      </c>
      <c r="E78" s="244">
        <v>1.6671525674997536</v>
      </c>
      <c r="F78" s="244">
        <v>1.1387106127624798</v>
      </c>
      <c r="G78" s="244">
        <v>0.24672785959307658</v>
      </c>
      <c r="H78" s="244">
        <v>0.38909922474489722</v>
      </c>
      <c r="I78" s="244">
        <v>0.16580434732456109</v>
      </c>
      <c r="J78" s="244">
        <v>6.5579773057489521E-2</v>
      </c>
      <c r="K78" s="244">
        <v>0</v>
      </c>
      <c r="L78" s="245">
        <v>0</v>
      </c>
    </row>
    <row r="79" spans="2:12" ht="16.5" customHeight="1" x14ac:dyDescent="0.15">
      <c r="B79" s="243" t="s">
        <v>51</v>
      </c>
      <c r="C79" s="247">
        <v>0.91200734961018504</v>
      </c>
      <c r="D79" s="247">
        <v>1.5273535043365549</v>
      </c>
      <c r="E79" s="247">
        <v>1.2286152029438371</v>
      </c>
      <c r="F79" s="247">
        <v>0.81861759912117293</v>
      </c>
      <c r="G79" s="247">
        <v>0.6957970757284726</v>
      </c>
      <c r="H79" s="247">
        <v>0.13749575645196943</v>
      </c>
      <c r="I79" s="247">
        <v>0.46068266270085256</v>
      </c>
      <c r="J79" s="247">
        <v>0.16563341039019724</v>
      </c>
      <c r="K79" s="247">
        <v>0.19427021566921995</v>
      </c>
      <c r="L79" s="248">
        <v>0</v>
      </c>
    </row>
    <row r="80" spans="2:12" ht="16.5" customHeight="1" x14ac:dyDescent="0.15">
      <c r="B80" s="258" t="s">
        <v>52</v>
      </c>
      <c r="C80" s="247">
        <v>0.52589224186010231</v>
      </c>
      <c r="D80" s="247">
        <v>1.1080295014921071</v>
      </c>
      <c r="E80" s="247">
        <v>0.97738620848081093</v>
      </c>
      <c r="F80" s="247">
        <v>0.99111437039857264</v>
      </c>
      <c r="G80" s="247">
        <v>0.90137941829955393</v>
      </c>
      <c r="H80" s="247">
        <v>0.94928342936039678</v>
      </c>
      <c r="I80" s="247">
        <v>0.94082474577524777</v>
      </c>
      <c r="J80" s="247">
        <v>0.92361653690731582</v>
      </c>
      <c r="K80" s="247">
        <v>0.66185674851063736</v>
      </c>
      <c r="L80" s="247">
        <v>0.80568085773476317</v>
      </c>
    </row>
    <row r="81" spans="2:12" x14ac:dyDescent="0.15">
      <c r="B81" s="6"/>
      <c r="C81" s="218"/>
      <c r="D81" s="218"/>
      <c r="E81" s="218"/>
      <c r="F81" s="218"/>
      <c r="G81" s="218"/>
      <c r="H81" s="218"/>
      <c r="I81" s="218"/>
      <c r="J81" s="218"/>
      <c r="K81" s="218"/>
      <c r="L81" s="218"/>
    </row>
  </sheetData>
  <mergeCells count="2">
    <mergeCell ref="B4:N4"/>
    <mergeCell ref="Q8:R8"/>
  </mergeCells>
  <pageMargins left="1" right="1" top="1" bottom="1" header="0.5" footer="0.5"/>
  <pageSetup scale="98" orientation="portrait" r:id="rId1"/>
  <headerFooter alignWithMargins="0">
    <oddFooter>&amp;L&amp;9&amp;F: &amp;A&amp;R&amp;9&amp;D: &amp;T</oddFooter>
  </headerFooter>
  <ignoredErrors>
    <ignoredError sqref="Q10:Q13 Q16:Q19 Q22:Q25 Q35:Q3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2:L36"/>
  <sheetViews>
    <sheetView workbookViewId="0">
      <selection activeCell="O38" sqref="O38"/>
    </sheetView>
  </sheetViews>
  <sheetFormatPr baseColWidth="10" defaultColWidth="8.85546875" defaultRowHeight="12" x14ac:dyDescent="0.15"/>
  <cols>
    <col min="1" max="1" width="8.85546875" style="1"/>
    <col min="2" max="2" width="5.28515625" style="1" customWidth="1"/>
    <col min="3" max="6" width="8.85546875" style="1"/>
    <col min="7" max="7" width="7.7109375" style="1" customWidth="1"/>
    <col min="8" max="8" width="10.5703125" style="1" customWidth="1"/>
    <col min="9" max="16384" width="8.85546875" style="1"/>
  </cols>
  <sheetData>
    <row r="2" spans="2:2" x14ac:dyDescent="0.15">
      <c r="B2" s="55" t="s">
        <v>104</v>
      </c>
    </row>
    <row r="21" spans="3:3" ht="6" customHeight="1" x14ac:dyDescent="0.15"/>
    <row r="23" spans="3:3" ht="6" customHeight="1" x14ac:dyDescent="0.15"/>
    <row r="26" spans="3:3" x14ac:dyDescent="0.15">
      <c r="C26" s="3"/>
    </row>
    <row r="32" spans="3:3" x14ac:dyDescent="0.15">
      <c r="C32" s="55" t="s">
        <v>104</v>
      </c>
    </row>
    <row r="33" spans="3:12" x14ac:dyDescent="0.15">
      <c r="C33" s="1" t="s">
        <v>85</v>
      </c>
    </row>
    <row r="35" spans="3:12" x14ac:dyDescent="0.15">
      <c r="C35" s="4" t="s">
        <v>35</v>
      </c>
      <c r="D35" s="4" t="s">
        <v>36</v>
      </c>
      <c r="E35" s="4" t="s">
        <v>37</v>
      </c>
      <c r="F35" s="4" t="s">
        <v>38</v>
      </c>
      <c r="G35" s="4" t="s">
        <v>39</v>
      </c>
      <c r="H35" s="4" t="s">
        <v>40</v>
      </c>
      <c r="I35" s="4" t="s">
        <v>41</v>
      </c>
      <c r="J35" s="4" t="s">
        <v>42</v>
      </c>
      <c r="K35" s="4" t="s">
        <v>43</v>
      </c>
      <c r="L35" s="4" t="s">
        <v>44</v>
      </c>
    </row>
    <row r="36" spans="3:12" x14ac:dyDescent="0.15">
      <c r="C36" s="84">
        <v>1.011947757008989</v>
      </c>
      <c r="D36" s="84">
        <v>8.5982385978972236</v>
      </c>
      <c r="E36" s="84">
        <v>12.349087805325643</v>
      </c>
      <c r="F36" s="84">
        <v>12.468990934746476</v>
      </c>
      <c r="G36" s="84">
        <v>10.289735373691155</v>
      </c>
      <c r="H36" s="84">
        <v>11.93730136135297</v>
      </c>
      <c r="I36" s="84">
        <v>12.339628984377599</v>
      </c>
      <c r="J36" s="84">
        <v>13.421980935995911</v>
      </c>
      <c r="K36" s="84">
        <v>8.5543337687934375</v>
      </c>
      <c r="L36" s="84">
        <v>9.0287544808105942</v>
      </c>
    </row>
  </sheetData>
  <phoneticPr fontId="2" type="noConversion"/>
  <pageMargins left="1" right="1" top="1" bottom="1" header="0.5" footer="0.5"/>
  <pageSetup orientation="portrait" horizontalDpi="1200" verticalDpi="1200" r:id="rId1"/>
  <headerFooter alignWithMargins="0">
    <oddFooter>&amp;L&amp;9&amp;F: &amp;A&amp;R&amp;9&amp;D: &amp;T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B1:L31"/>
  <sheetViews>
    <sheetView workbookViewId="0">
      <selection activeCell="J27" sqref="J27"/>
    </sheetView>
  </sheetViews>
  <sheetFormatPr baseColWidth="10" defaultColWidth="8.85546875" defaultRowHeight="12" x14ac:dyDescent="0.15"/>
  <cols>
    <col min="1" max="1" width="8.85546875" style="1"/>
    <col min="2" max="2" width="7.85546875" style="1" customWidth="1"/>
    <col min="3" max="16384" width="8.85546875" style="1"/>
  </cols>
  <sheetData>
    <row r="1" spans="2:2" x14ac:dyDescent="0.15">
      <c r="B1" s="55" t="s">
        <v>104</v>
      </c>
    </row>
    <row r="21" spans="3:12" ht="15.75" customHeight="1" x14ac:dyDescent="0.15"/>
    <row r="23" spans="3:12" x14ac:dyDescent="0.15">
      <c r="C23" s="3"/>
    </row>
    <row r="28" spans="3:12" x14ac:dyDescent="0.15">
      <c r="C28" s="55" t="s">
        <v>104</v>
      </c>
    </row>
    <row r="29" spans="3:12" x14ac:dyDescent="0.15">
      <c r="C29" s="1" t="s">
        <v>86</v>
      </c>
    </row>
    <row r="30" spans="3:12" x14ac:dyDescent="0.15">
      <c r="C30" s="4" t="s">
        <v>35</v>
      </c>
      <c r="D30" s="4" t="s">
        <v>36</v>
      </c>
      <c r="E30" s="4" t="s">
        <v>37</v>
      </c>
      <c r="F30" s="4" t="s">
        <v>38</v>
      </c>
      <c r="G30" s="4" t="s">
        <v>39</v>
      </c>
      <c r="H30" s="4" t="s">
        <v>40</v>
      </c>
      <c r="I30" s="4" t="s">
        <v>41</v>
      </c>
      <c r="J30" s="4" t="s">
        <v>42</v>
      </c>
      <c r="K30" s="4" t="s">
        <v>43</v>
      </c>
      <c r="L30" s="4" t="s">
        <v>44</v>
      </c>
    </row>
    <row r="31" spans="3:12" x14ac:dyDescent="0.15">
      <c r="C31" s="84">
        <v>2.0974507606974528</v>
      </c>
      <c r="D31" s="84">
        <v>7.8996601631587238</v>
      </c>
      <c r="E31" s="84">
        <v>12.399785171261101</v>
      </c>
      <c r="F31" s="84">
        <v>12.174400192605077</v>
      </c>
      <c r="G31" s="84">
        <v>14.197494282036802</v>
      </c>
      <c r="H31" s="84">
        <v>13.926495235802319</v>
      </c>
      <c r="I31" s="84">
        <v>11.401479725537769</v>
      </c>
      <c r="J31" s="84">
        <v>12.922800551887621</v>
      </c>
      <c r="K31" s="84">
        <v>6.9203189095589535</v>
      </c>
      <c r="L31" s="84">
        <v>6.0601150074541881</v>
      </c>
    </row>
  </sheetData>
  <phoneticPr fontId="2" type="noConversion"/>
  <pageMargins left="1" right="1" top="1" bottom="1" header="0.5" footer="0.5"/>
  <pageSetup orientation="portrait" r:id="rId1"/>
  <headerFooter alignWithMargins="0">
    <oddFooter>&amp;L&amp;9&amp;F: &amp;A&amp;R&amp;9&amp;D: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JWM Comments &amp; Notes</vt:lpstr>
      <vt:lpstr>F.1 p103</vt:lpstr>
      <vt:lpstr>F.1.1 new</vt:lpstr>
      <vt:lpstr>F.2 p104</vt:lpstr>
      <vt:lpstr>F.3 p105</vt:lpstr>
      <vt:lpstr>F.3.1 p105</vt:lpstr>
      <vt:lpstr>F.4 p106</vt:lpstr>
      <vt:lpstr>F.4.1 p107</vt:lpstr>
      <vt:lpstr>F.4.2 p107</vt:lpstr>
      <vt:lpstr>F.4.3 p107</vt:lpstr>
      <vt:lpstr>F.5 p109</vt:lpstr>
      <vt:lpstr>F.6 p110</vt:lpstr>
    </vt:vector>
  </TitlesOfParts>
  <Company>Wake Forest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Wake Forest</dc:creator>
  <cp:lastModifiedBy>Microsoft Office User</cp:lastModifiedBy>
  <cp:lastPrinted>2016-09-27T18:53:14Z</cp:lastPrinted>
  <dcterms:created xsi:type="dcterms:W3CDTF">2008-07-12T12:41:38Z</dcterms:created>
  <dcterms:modified xsi:type="dcterms:W3CDTF">2017-10-15T14:14:15Z</dcterms:modified>
</cp:coreProperties>
</file>